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96" documentId="120_S{2AC9BD13-BADA-5192-A53E-5A8FF88502F6}" xr6:coauthVersionLast="47" xr6:coauthVersionMax="47" xr10:uidLastSave="{E7DB6A17-F7C4-4090-B799-BE23E29EB78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6" i="3"/>
  <c r="L2" i="9"/>
  <c r="J2" i="9"/>
  <c r="I2" i="9"/>
  <c r="G2" i="9"/>
  <c r="B3"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<sst xmlns="http://schemas.openxmlformats.org/spreadsheetml/2006/main" count="180288" uniqueCount="39132">
  <si>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</si>
  <si>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</si>
  <si>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</si>
  <si>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</si>
  <si>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</si>
  <si>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</si>
  <si>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</si>
  <si>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</si>
  <si>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</si>
  <si>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</si>
  <si>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</si>
  <si>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</si>
  <si>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</si>
  <si>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</si>
  <si>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</si>
  <si>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</si>
  <si>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</si>
  <si>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</si>
  <si>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</si>
  <si>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</si>
  <si>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</si>
  <si>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</si>
  <si>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</si>
  <si>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</si>
  <si>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</si>
  <si>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</si>
  <si>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</si>
  <si>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</si>
  <si>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</si>
  <si>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</si>
  <si>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</si>
  <si>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</si>
  <si>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</si>
  <si>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</si>
  <si>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</si>
  <si>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</si>
  <si>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</si>
  <si>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</si>
  <si>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</si>
  <si>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</si>
  <si>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</si>
  <si>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</si>
  <si>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</si>
  <si>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</si>
  <si>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</si>
  <si>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</si>
  <si>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</si>
  <si>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</si>
  <si>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</si>
  <si>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</si>
  <si>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</si>
  <si>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</si>
  <si>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</si>
  <si>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</si>
  <si>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</si>
  <si>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</si>
  <si>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</si>
  <si>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</si>
  <si>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</si>
  <si>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</si>
  <si>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</si>
  <si>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</si>
  <si>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</si>
  <si>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</si>
  <si>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</si>
  <si>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</si>
  <si>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</si>
  <si>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</si>
  <si>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</si>
  <si>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</si>
  <si>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</si>
  <si>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</si>
  <si>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</si>
  <si>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</si>
  <si>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</si>
  <si>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</si>
  <si>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</si>
  <si>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</si>
  <si>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</si>
  <si>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</si>
  <si>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</si>
  <si>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</si>
  <si>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</si>
  <si>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</si>
  <si>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</si>
  <si>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</si>
  <si>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</si>
  <si>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</si>
  <si>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</si>
  <si>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</si>
  <si>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</si>
  <si>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</si>
  <si>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</si>
  <si>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</si>
  <si>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</si>
  <si>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</si>
  <si>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</si>
  <si>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</si>
  <si>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</si>
  <si>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</si>
  <si>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</si>
  <si>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</si>
  <si>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</si>
  <si>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</si>
  <si>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</si>
  <si>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</si>
  <si>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</si>
  <si>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</si>
  <si>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</si>
  <si>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</si>
  <si>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</si>
  <si>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</si>
  <si>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</si>
  <si>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</si>
  <si>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</si>
  <si>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</si>
  <si>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</si>
  <si>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</si>
  <si>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</si>
  <si>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</si>
  <si>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</si>
  <si>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</si>
  <si>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</si>
  <si>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</si>
  <si>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</si>
  <si>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</si>
  <si>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</si>
  <si>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</si>
  <si>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</si>
  <si>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</si>
  <si>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</si>
  <si>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</si>
  <si>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</si>
  <si>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</si>
  <si>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</si>
  <si>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</si>
  <si>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</si>
  <si>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</si>
  <si>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</si>
  <si>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</si>
  <si>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</si>
  <si>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</si>
  <si>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</si>
  <si>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</si>
  <si>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</si>
  <si>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</si>
  <si>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</si>
  <si>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</si>
  <si>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</si>
  <si>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</si>
  <si>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</si>
  <si>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</si>
  <si>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</si>
  <si>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</si>
  <si>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</si>
  <si>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</si>
  <si>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</si>
  <si>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</si>
  <si>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</si>
  <si>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</si>
  <si>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</si>
  <si>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</si>
  <si>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</si>
  <si>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</si>
  <si>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</si>
  <si>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</si>
  <si>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</si>
  <si>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</si>
  <si>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</si>
  <si>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</si>
  <si>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</si>
  <si>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</si>
  <si>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</si>
  <si>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</si>
  <si>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</si>
  <si>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</si>
  <si>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</si>
  <si>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</si>
  <si>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</si>
  <si>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</si>
  <si>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</si>
  <si>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</si>
  <si>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</si>
  <si>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</si>
  <si>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</si>
  <si>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</si>
  <si>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</si>
  <si>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</si>
  <si>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</si>
  <si>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</si>
  <si>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</si>
  <si>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</si>
  <si>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</si>
  <si>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</si>
  <si>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</si>
  <si>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</si>
  <si>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</si>
  <si>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</si>
  <si>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</si>
  <si>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</si>
  <si>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</si>
  <si>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</si>
  <si>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</si>
  <si>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</si>
  <si>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</si>
  <si>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</si>
  <si>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</si>
  <si>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</si>
  <si>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</si>
  <si>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</si>
  <si>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</si>
  <si>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</si>
  <si>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</si>
  <si>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</si>
  <si>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</si>
  <si>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</si>
  <si>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</si>
  <si>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</si>
  <si>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</si>
  <si>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</si>
  <si>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</si>
  <si>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</si>
  <si>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</si>
  <si>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</si>
  <si>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</si>
  <si>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</si>
  <si>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</si>
  <si>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</si>
  <si>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</si>
  <si>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</si>
  <si>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</si>
  <si>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</si>
  <si>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</si>
  <si>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</si>
  <si>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</si>
  <si>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</si>
  <si>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</si>
  <si>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</si>
  <si>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</si>
  <si>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</si>
  <si>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</si>
  <si>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</si>
  <si>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</si>
  <si>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</si>
  <si>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</si>
  <si>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</si>
  <si>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</si>
  <si>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</si>
  <si>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</si>
  <si>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</si>
  <si>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</si>
  <si>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</si>
  <si>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</si>
  <si>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</si>
  <si>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</si>
  <si>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</si>
  <si>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</si>
  <si>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</si>
  <si>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</si>
  <si>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</si>
  <si>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</si>
  <si>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</si>
  <si>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</si>
  <si>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</si>
  <si>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</si>
  <si>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</si>
  <si>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</si>
  <si>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</si>
  <si>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</si>
  <si>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</si>
  <si>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</si>
  <si>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</si>
  <si>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</si>
  <si>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</si>
  <si>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</si>
  <si>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</si>
  <si>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</si>
  <si>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</si>
  <si>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</si>
  <si>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</si>
  <si>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</si>
  <si>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</si>
  <si>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</si>
  <si>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</si>
  <si>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</si>
  <si>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</si>
  <si>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</si>
  <si>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</si>
  <si>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</si>
  <si>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</si>
  <si>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</si>
  <si>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</si>
  <si>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</si>
  <si>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</si>
  <si>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</si>
  <si>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</si>
  <si>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</si>
  <si>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</si>
  <si>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</si>
  <si>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</si>
  <si>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</si>
  <si>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</si>
  <si>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</si>
  <si>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</si>
  <si>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</si>
  <si>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</si>
  <si>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</si>
  <si>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</si>
  <si>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</si>
  <si>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</si>
  <si>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</si>
  <si>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</si>
  <si>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</si>
  <si>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</si>
  <si>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</si>
  <si>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</si>
  <si>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</si>
  <si>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</si>
  <si>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</si>
  <si>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</si>
  <si>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</si>
  <si>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</si>
  <si>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</si>
  <si>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</si>
  <si>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</si>
  <si>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</si>
  <si>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</si>
  <si>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</si>
  <si>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</si>
  <si>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</si>
  <si>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</si>
  <si>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</si>
  <si>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</si>
  <si>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</si>
  <si>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</si>
  <si>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</si>
  <si>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</si>
  <si>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</si>
  <si>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</si>
  <si>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</si>
  <si>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</si>
  <si>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</si>
  <si>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</si>
  <si>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</si>
  <si>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</si>
  <si>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</si>
  <si>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</si>
  <si>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</si>
  <si>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</si>
  <si>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</si>
  <si>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</si>
  <si>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</si>
  <si>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</si>
  <si>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</si>
  <si>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</si>
  <si>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</si>
  <si>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</si>
  <si>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</si>
  <si>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</si>
  <si>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</si>
  <si>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</si>
  <si>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</si>
  <si>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</si>
  <si>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</si>
  <si>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</si>
  <si>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</si>
  <si>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</si>
  <si>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</si>
  <si>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</si>
  <si>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</si>
  <si>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</si>
  <si>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</si>
  <si>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</si>
  <si>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</si>
  <si>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</si>
  <si>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</si>
  <si>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</si>
  <si>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</si>
  <si>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</si>
  <si>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</si>
  <si>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</si>
  <si>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</si>
  <si>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</si>
  <si>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</si>
  <si>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</si>
  <si>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</si>
  <si>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</si>
  <si>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</si>
  <si>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</si>
  <si>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</si>
  <si>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</si>
  <si>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</si>
  <si>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</si>
  <si>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</si>
  <si>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</si>
  <si>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</si>
  <si>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</si>
  <si>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</si>
  <si>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</si>
  <si>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</si>
  <si>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</si>
  <si>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</si>
  <si>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</si>
  <si>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</si>
  <si>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</si>
  <si>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</si>
  <si>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</si>
  <si>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</si>
  <si>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</si>
  <si>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</si>
  <si>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</si>
  <si>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</si>
  <si>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</si>
  <si>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</si>
  <si>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</si>
  <si>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</si>
  <si>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</si>
  <si>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</si>
  <si>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</si>
  <si>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</si>
  <si>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</si>
  <si>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</si>
  <si>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</si>
  <si>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</si>
  <si>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</si>
  <si>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</si>
  <si>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</si>
  <si>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</si>
  <si>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</si>
  <si>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</si>
  <si>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</si>
  <si>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</si>
  <si>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</si>
  <si>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</si>
  <si>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</si>
  <si>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</si>
  <si>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</si>
  <si>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</si>
  <si>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</si>
  <si>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</si>
  <si>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</si>
  <si>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</si>
  <si>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</si>
  <si>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</si>
  <si>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</si>
  <si>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</si>
  <si>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</si>
  <si>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</si>
  <si>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</si>
  <si>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</si>
  <si>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</si>
  <si>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</si>
  <si>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</si>
  <si>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</si>
  <si>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</si>
  <si>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</si>
  <si>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</si>
  <si>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</si>
  <si>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</si>
  <si>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</si>
  <si>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</si>
  <si>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</si>
  <si>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</si>
  <si>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</si>
  <si>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</si>
  <si>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</si>
  <si>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</si>
  <si>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</si>
  <si>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</si>
  <si>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</si>
  <si>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</si>
  <si>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</si>
  <si>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</si>
  <si>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</si>
  <si>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</si>
  <si>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</si>
  <si>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</si>
  <si>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</si>
  <si>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</si>
  <si>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</si>
  <si>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</si>
  <si>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</si>
  <si>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</si>
  <si>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</si>
  <si>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</si>
  <si>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</si>
  <si>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</si>
  <si>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</si>
  <si>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</si>
  <si>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</si>
  <si>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</si>
  <si>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</si>
  <si>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</si>
  <si>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</si>
  <si>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</si>
  <si>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</si>
  <si>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</si>
  <si>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</si>
  <si>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</si>
  <si>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</si>
  <si>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</si>
  <si>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</si>
  <si>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</si>
  <si>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</si>
  <si>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</si>
  <si>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</si>
  <si>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</si>
  <si>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</si>
  <si>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</si>
  <si>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</si>
  <si>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</si>
  <si>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</si>
  <si>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</si>
  <si>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</si>
  <si>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</si>
  <si>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</si>
  <si>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</si>
  <si>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</si>
  <si>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</si>
  <si>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</si>
  <si>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</si>
  <si>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</si>
  <si>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</si>
  <si>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</si>
  <si>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</si>
  <si>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</si>
  <si>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</si>
  <si>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</si>
  <si>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</si>
  <si>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</si>
  <si>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</si>
  <si>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</si>
  <si>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</si>
  <si>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</si>
  <si>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</si>
  <si>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</si>
  <si>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</si>
  <si>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</si>
  <si>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</si>
  <si>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</si>
  <si>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</si>
  <si>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</si>
  <si>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</si>
  <si>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</si>
  <si>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</si>
  <si>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</si>
  <si>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</si>
  <si>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</si>
  <si>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</si>
  <si>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</si>
  <si>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</si>
  <si>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</si>
  <si>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</si>
  <si>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</si>
  <si>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</si>
  <si>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</si>
  <si>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</si>
  <si>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</si>
  <si>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</si>
  <si>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</si>
  <si>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</si>
  <si>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</si>
  <si>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</si>
  <si>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</si>
  <si>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</si>
  <si>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</si>
  <si>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</si>
  <si>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</si>
  <si>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</si>
  <si>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</si>
  <si>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</si>
  <si>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</si>
  <si>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</si>
  <si>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</si>
  <si>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</si>
  <si>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</si>
  <si>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</si>
  <si>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</si>
  <si>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</si>
  <si>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</si>
  <si>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</si>
  <si>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</si>
  <si>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</si>
  <si>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</si>
  <si>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</si>
  <si>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</si>
  <si>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</si>
  <si>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</si>
  <si>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</si>
  <si>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</si>
  <si>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</si>
  <si>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</si>
  <si>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</si>
  <si>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</si>
  <si>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</si>
  <si>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</si>
  <si>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</si>
  <si>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</si>
  <si>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</si>
  <si>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</si>
  <si>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</si>
  <si>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</si>
  <si>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</si>
  <si>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</si>
  <si>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</si>
  <si>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</si>
  <si>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</si>
  <si>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</si>
  <si>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</si>
  <si>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</si>
  <si>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</si>
  <si>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</si>
  <si>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</si>
  <si>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</si>
  <si>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</si>
  <si>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</si>
  <si>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</si>
  <si>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</si>
  <si>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</si>
  <si>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</si>
  <si>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</si>
  <si>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</si>
  <si>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</si>
  <si>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</si>
  <si>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</si>
  <si>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</si>
  <si>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</si>
  <si>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</si>
  <si>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</si>
  <si>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</si>
  <si>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</si>
  <si>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</si>
  <si>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</si>
  <si>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</si>
  <si>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</si>
  <si>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</si>
  <si>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</si>
  <si>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</si>
  <si>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</si>
  <si>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</si>
  <si>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</si>
  <si>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</si>
  <si>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</si>
  <si>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</si>
  <si>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</si>
  <si>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</si>
  <si>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</si>
  <si>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</si>
  <si>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</si>
  <si>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</si>
  <si>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</si>
  <si>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</si>
  <si>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</si>
  <si>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</si>
  <si>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</si>
  <si>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</si>
  <si>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</si>
  <si>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</si>
  <si>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</si>
  <si>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</si>
  <si>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</si>
  <si>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</si>
  <si>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</si>
  <si>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</si>
  <si>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</si>
  <si>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</si>
  <si>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</si>
  <si>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</si>
  <si>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</si>
  <si>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</si>
  <si>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</si>
  <si>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</si>
  <si>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</si>
  <si>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</si>
  <si>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</si>
  <si>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</si>
  <si>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</si>
  <si>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</si>
  <si>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</si>
  <si>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</si>
  <si>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</si>
  <si>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</si>
  <si>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</si>
  <si>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</si>
  <si>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</si>
  <si>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</si>
  <si>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</si>
  <si>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</si>
  <si>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</si>
  <si>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</si>
  <si>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</si>
  <si>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</si>
  <si>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</si>
  <si>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</si>
  <si>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</si>
  <si>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</si>
  <si>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</si>
  <si>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</si>
  <si>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</si>
  <si>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</si>
  <si>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</si>
  <si>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</si>
  <si>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</si>
  <si>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</si>
  <si>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</si>
  <si>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</si>
  <si>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</si>
  <si>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</si>
  <si>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</si>
  <si>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</si>
  <si>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</si>
  <si>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</si>
  <si>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</si>
  <si>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</si>
  <si>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</si>
  <si>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</si>
  <si>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</si>
  <si>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</si>
  <si>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</si>
  <si>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</si>
  <si>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</si>
  <si>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</si>
  <si>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</si>
  <si>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</si>
  <si>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</si>
  <si>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</si>
  <si>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</si>
  <si>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</si>
  <si>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</si>
  <si>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</si>
  <si>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</si>
  <si>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</si>
  <si>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</si>
  <si>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</si>
  <si>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</si>
  <si>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</si>
  <si>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</si>
  <si>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</si>
  <si>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</si>
  <si>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</si>
  <si>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</si>
  <si>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</si>
  <si>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</si>
  <si>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</si>
  <si>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</si>
  <si>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</si>
  <si>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</si>
  <si>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</si>
  <si>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</si>
  <si>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</si>
  <si>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</si>
  <si>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</si>
  <si>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</si>
  <si>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</si>
  <si>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</si>
  <si>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</si>
  <si>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</si>
  <si>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</si>
  <si>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</si>
  <si>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</si>
  <si>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</si>
  <si>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</si>
  <si>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</si>
  <si>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</si>
  <si>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</si>
  <si>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</si>
  <si>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</si>
  <si>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</si>
  <si>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</si>
  <si>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</si>
  <si>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</si>
  <si>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</si>
  <si>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</si>
  <si>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</si>
  <si>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</si>
  <si>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</si>
  <si>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</si>
  <si>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</si>
  <si>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</si>
  <si>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</si>
  <si>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</si>
  <si>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</si>
  <si>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</si>
  <si>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</si>
  <si>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</si>
  <si>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</si>
  <si>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</si>
  <si>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</si>
  <si>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</si>
  <si>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</si>
  <si>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</si>
  <si>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</si>
  <si>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</si>
  <si>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</si>
  <si>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</si>
  <si>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</si>
  <si>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</si>
  <si>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</si>
  <si>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</si>
  <si>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</si>
  <si>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</si>
  <si>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</si>
  <si>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</si>
  <si>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</si>
  <si>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</si>
  <si>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</si>
  <si>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</si>
  <si>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</si>
  <si>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</si>
  <si>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</si>
  <si>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</si>
  <si>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</si>
  <si>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</si>
  <si>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</si>
  <si>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</si>
  <si>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</si>
  <si>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</si>
  <si>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</si>
  <si>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</si>
  <si>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</si>
  <si>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</si>
  <si>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</si>
  <si>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</si>
  <si>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</si>
  <si>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</si>
  <si>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</si>
  <si>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</si>
  <si>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</si>
  <si>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</si>
  <si>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</si>
  <si>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</si>
  <si>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</si>
  <si>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</si>
  <si>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</si>
  <si>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</si>
  <si>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</si>
  <si>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</si>
  <si>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</si>
  <si>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</si>
  <si>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</si>
  <si>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</si>
  <si>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</si>
  <si>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</si>
  <si>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</si>
  <si>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</si>
  <si>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</si>
  <si>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</si>
  <si>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</si>
  <si>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</si>
  <si>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</si>
  <si>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</si>
  <si>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</si>
  <si>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</si>
  <si>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</si>
  <si>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</si>
  <si>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</si>
  <si>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</si>
  <si>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</si>
  <si>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</si>
  <si>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</si>
  <si>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</si>
  <si>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</si>
  <si>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</si>
  <si>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</si>
  <si>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</si>
  <si>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</si>
  <si>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</si>
  <si>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</si>
  <si>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</si>
  <si>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</si>
  <si>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</si>
  <si>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</si>
  <si>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</si>
  <si>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</si>
  <si>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</si>
  <si>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</si>
  <si>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</si>
  <si>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</si>
  <si>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</si>
  <si>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</si>
  <si>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</si>
  <si>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</si>
  <si>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</si>
  <si>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</si>
  <si>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</si>
  <si>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</si>
  <si>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</si>
  <si>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</si>
  <si>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</si>
  <si>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</si>
  <si>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</si>
  <si>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</si>
  <si>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</si>
  <si>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</si>
  <si>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</si>
  <si>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</si>
  <si>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</si>
  <si>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</si>
  <si>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</si>
  <si>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</si>
  <si>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</si>
  <si>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</si>
  <si>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</si>
  <si>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</si>
  <si>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</si>
  <si>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</si>
  <si>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</si>
  <si>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</si>
  <si>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</si>
  <si>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</si>
  <si>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</si>
  <si>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</si>
  <si>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</si>
  <si>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</si>
  <si>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</si>
  <si>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</si>
  <si>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</si>
  <si>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</si>
  <si>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</si>
  <si>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</si>
  <si>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</si>
  <si>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</si>
  <si>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</si>
  <si>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</si>
  <si>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</si>
  <si>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</si>
  <si>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</si>
  <si>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</si>
  <si>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</si>
  <si>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</si>
  <si>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</si>
  <si>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</si>
  <si>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</si>
  <si>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</si>
  <si>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</si>
  <si>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</si>
  <si>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</si>
  <si>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</si>
  <si>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</si>
  <si>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</si>
  <si>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</si>
  <si>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</si>
  <si>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</si>
  <si>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</si>
  <si>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</si>
  <si>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</si>
  <si>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</si>
  <si>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</si>
  <si>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</si>
  <si>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</si>
  <si>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</si>
  <si>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</si>
  <si>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</si>
  <si>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</si>
  <si>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</si>
  <si>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</si>
  <si>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</si>
  <si>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</si>
  <si>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</si>
  <si>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</si>
  <si>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</si>
  <si>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</si>
  <si>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</si>
  <si>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</si>
  <si>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</si>
  <si>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</si>
  <si>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</si>
  <si>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</si>
  <si>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</si>
  <si>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</si>
  <si>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</si>
  <si>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</si>
  <si>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</si>
  <si>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</si>
  <si>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</si>
  <si>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</si>
  <si>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</si>
  <si>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</si>
  <si>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</si>
  <si>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</si>
  <si>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</si>
  <si>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</si>
  <si>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</si>
  <si>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</si>
  <si>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</si>
  <si>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</si>
  <si>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</si>
  <si>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</si>
  <si>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</si>
  <si>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</si>
  <si>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</si>
  <si>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</si>
  <si>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</si>
  <si>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</si>
  <si>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</si>
  <si>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</si>
  <si>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</si>
  <si>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</si>
  <si>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</si>
  <si>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</si>
  <si>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</si>
  <si>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</si>
  <si>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</si>
  <si>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</si>
  <si>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</si>
  <si>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</si>
  <si>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</si>
  <si>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</si>
  <si>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</si>
  <si>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</si>
  <si>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</si>
  <si>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</si>
  <si>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</si>
  <si>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</si>
  <si>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</si>
  <si>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</si>
  <si>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</si>
  <si>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</si>
  <si>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</si>
  <si>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</si>
  <si>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</si>
  <si>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</si>
  <si>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</si>
  <si>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</si>
  <si>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</si>
  <si>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</si>
  <si>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</si>
  <si>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</si>
  <si>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</si>
  <si>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</si>
  <si>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</si>
  <si>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</si>
  <si>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</si>
  <si>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</si>
  <si>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</si>
  <si>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</si>
  <si>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</si>
  <si>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</si>
  <si>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</si>
  <si>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</si>
  <si>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</si>
  <si>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</si>
  <si>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</si>
  <si>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</si>
  <si>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</si>
  <si>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</si>
  <si>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</si>
  <si>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</si>
  <si>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</si>
  <si>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</si>
  <si>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</si>
  <si>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</si>
  <si>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</si>
  <si>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</si>
  <si>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</si>
  <si>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</si>
  <si>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</si>
  <si>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</si>
  <si>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</si>
  <si>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</si>
  <si>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</si>
  <si>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</si>
  <si>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</si>
  <si>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</si>
  <si>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</si>
  <si>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</si>
  <si>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</si>
  <si>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</si>
  <si>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</si>
  <si>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</si>
  <si>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</si>
  <si>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</si>
  <si>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</si>
  <si>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</si>
  <si>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</si>
  <si>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</si>
  <si>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</si>
  <si>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</si>
  <si>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</si>
  <si>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</si>
  <si>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</si>
  <si>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</si>
  <si>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</si>
  <si>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</si>
  <si>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</si>
  <si>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</si>
  <si>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</si>
  <si>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</si>
  <si>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</si>
  <si>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</si>
  <si>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</si>
  <si>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</si>
  <si>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</si>
  <si>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</si>
  <si>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</si>
  <si>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</si>
  <si>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</si>
  <si>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</si>
  <si>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</si>
  <si>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</si>
  <si>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</si>
  <si>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</si>
  <si>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</si>
  <si>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</si>
  <si>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</si>
  <si>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</si>
  <si>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</si>
  <si>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</si>
  <si>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</si>
  <si>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</si>
  <si>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</si>
  <si>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</si>
  <si>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</si>
  <si>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</si>
  <si>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</si>
  <si>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</si>
  <si>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</si>
  <si>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</si>
  <si>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</si>
  <si>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</si>
  <si>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</si>
  <si>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</si>
  <si>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</si>
  <si>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</si>
  <si>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</si>
  <si>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</si>
  <si>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</si>
  <si>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</si>
  <si>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</si>
  <si>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</si>
  <si>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</si>
  <si>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</si>
  <si>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</si>
  <si>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</si>
  <si>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</si>
  <si>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</si>
  <si>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</si>
  <si>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</si>
  <si>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</si>
  <si>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</si>
  <si>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</si>
  <si>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</si>
  <si>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</si>
  <si>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</si>
  <si>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</si>
  <si>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</si>
  <si>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</si>
  <si>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</si>
  <si>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</si>
  <si>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</si>
  <si>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</si>
  <si>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</si>
  <si>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</si>
  <si>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</si>
  <si>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</si>
  <si>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</si>
  <si>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</si>
  <si>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</si>
  <si>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</si>
  <si>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</si>
  <si>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</si>
  <si>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</si>
  <si>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</si>
  <si>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</si>
  <si>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</si>
  <si>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</si>
  <si>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</si>
  <si>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</si>
  <si>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</si>
  <si>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</si>
  <si>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</si>
  <si>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</si>
  <si>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</si>
  <si>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</si>
  <si>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</si>
  <si>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</si>
  <si>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</si>
  <si>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</si>
  <si>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</si>
  <si>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</si>
  <si>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</si>
  <si>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</si>
  <si>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</si>
  <si>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</si>
  <si>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</si>
  <si>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</si>
  <si>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</si>
  <si>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</si>
  <si>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</si>
  <si>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</si>
  <si>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</si>
  <si>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</si>
  <si>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</si>
  <si>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</si>
  <si>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</si>
  <si>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</si>
  <si>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</si>
  <si>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</si>
  <si>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</si>
  <si>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</si>
  <si>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</si>
  <si>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</si>
  <si>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</si>
  <si>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</si>
  <si>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</si>
  <si>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</si>
  <si>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</si>
  <si>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</si>
  <si>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</si>
  <si>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</si>
  <si>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</si>
  <si>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</si>
  <si>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</si>
  <si>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</si>
  <si>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</si>
  <si>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</si>
  <si>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</si>
  <si>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</si>
  <si>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</si>
  <si>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</si>
  <si>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</si>
  <si>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</si>
  <si>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</si>
  <si>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</si>
  <si>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</si>
  <si>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</si>
  <si>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</si>
  <si>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</si>
  <si>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</si>
  <si>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</si>
  <si>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</si>
  <si>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</si>
  <si>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</si>
  <si>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</si>
  <si>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</si>
  <si>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</si>
  <si>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</si>
  <si>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</si>
  <si>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</si>
  <si>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</si>
  <si>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</si>
  <si>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</si>
  <si>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</si>
  <si>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</si>
  <si>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</si>
  <si>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</si>
  <si>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</si>
  <si>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</si>
  <si>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</si>
  <si>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</si>
  <si>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</si>
  <si>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</si>
  <si>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</si>
  <si>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</si>
  <si>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</si>
  <si>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</si>
  <si>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</si>
  <si>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</si>
  <si>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</si>
  <si>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</si>
  <si>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</si>
  <si>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</si>
  <si>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</si>
  <si>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</si>
  <si>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</si>
  <si>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</si>
  <si>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</si>
  <si>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</si>
  <si>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</si>
  <si>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</si>
  <si>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</si>
  <si>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</si>
  <si>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</si>
  <si>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</si>
  <si>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</si>
  <si>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</si>
  <si>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</si>
  <si>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</si>
  <si>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</si>
  <si>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</si>
  <si>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</si>
  <si>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</si>
  <si>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</si>
  <si>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</si>
  <si>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</si>
  <si>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</si>
  <si>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</si>
  <si>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</si>
  <si>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</si>
  <si>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</si>
  <si>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</si>
  <si>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</si>
  <si>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</si>
  <si>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</si>
  <si>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</si>
  <si>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</si>
  <si>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</si>
  <si>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</si>
  <si>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</si>
  <si>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</si>
  <si>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</si>
  <si>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</si>
  <si>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</si>
  <si>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</si>
  <si>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</si>
  <si>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</si>
  <si>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</si>
  <si>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</si>
  <si>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</si>
  <si>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</si>
  <si>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</si>
  <si>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</si>
  <si>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</si>
  <si>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</si>
  <si>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</si>
  <si>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</si>
  <si>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</si>
  <si>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</si>
  <si>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</si>
  <si>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</si>
  <si>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</si>
  <si>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</si>
  <si>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</si>
  <si>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</si>
  <si>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</si>
  <si>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</si>
  <si>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</si>
  <si>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</si>
  <si>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</si>
  <si>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</si>
  <si>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</si>
  <si>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</si>
  <si>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</si>
  <si>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</si>
  <si>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</si>
  <si>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</si>
  <si>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</si>
  <si>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</si>
  <si>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</si>
  <si>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</si>
  <si>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</si>
  <si>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</si>
  <si>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</si>
  <si>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</si>
  <si>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</si>
  <si>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</si>
  <si>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</si>
  <si>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</si>
  <si>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</si>
  <si>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</si>
  <si>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</si>
  <si>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</si>
  <si>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</si>
  <si>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</si>
  <si>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</si>
  <si>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</si>
  <si>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</si>
  <si>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</si>
  <si>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</si>
  <si>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</si>
  <si>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</si>
  <si>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</si>
  <si>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</si>
  <si>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</si>
  <si>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</si>
  <si>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</si>
  <si>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</si>
  <si>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</si>
  <si>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</si>
  <si>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</si>
  <si>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</si>
  <si>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</si>
  <si>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</si>
  <si>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</si>
  <si>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</si>
  <si>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</si>
  <si>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</si>
  <si>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</si>
  <si>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</si>
  <si>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</si>
  <si>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</si>
  <si>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</si>
  <si>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</si>
  <si>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</si>
  <si>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</si>
  <si>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</si>
  <si>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</si>
  <si>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</si>
  <si>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</si>
  <si>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</si>
  <si>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</si>
  <si>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</si>
  <si>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</si>
  <si>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</si>
  <si>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</si>
  <si>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</si>
  <si>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</si>
  <si>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</si>
  <si>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</si>
  <si>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</si>
  <si>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</si>
  <si>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</si>
  <si>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</si>
  <si>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</si>
  <si>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</si>
  <si>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</si>
  <si>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</si>
  <si>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</si>
  <si>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</si>
  <si>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</si>
  <si>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</si>
  <si>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</si>
  <si>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</si>
  <si>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</si>
  <si>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</si>
  <si>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</si>
  <si>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</si>
  <si>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</si>
  <si>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</si>
  <si>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</si>
  <si>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</si>
  <si>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</si>
  <si>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</si>
  <si>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</si>
  <si>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</si>
  <si>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</si>
  <si>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</si>
  <si>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</si>
  <si>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</si>
  <si>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</si>
  <si>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</si>
  <si>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</si>
  <si>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</si>
  <si>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</si>
  <si>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</si>
  <si>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</si>
  <si>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</si>
  <si>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</si>
  <si>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</si>
  <si>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</si>
  <si>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</si>
  <si>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</si>
  <si>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</si>
  <si>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</si>
  <si>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</si>
  <si>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</si>
  <si>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</si>
  <si>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</si>
  <si>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</si>
  <si>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</si>
  <si>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</si>
  <si>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</si>
  <si>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</si>
  <si>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</si>
  <si>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</si>
  <si>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</si>
  <si>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</si>
  <si>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</si>
  <si>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</si>
  <si>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</si>
  <si>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</si>
  <si>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</si>
  <si>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</si>
  <si>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</si>
  <si>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</si>
  <si>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</si>
  <si>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</si>
  <si>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</si>
  <si>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</si>
  <si>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</si>
  <si>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</si>
  <si>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</si>
  <si>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</si>
  <si>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</si>
  <si>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</si>
  <si>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</si>
  <si>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</si>
  <si>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</si>
  <si>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</si>
  <si>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</si>
  <si>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</si>
  <si>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</si>
  <si>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</si>
  <si>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</si>
  <si>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</si>
  <si>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</si>
  <si>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</si>
  <si>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</si>
  <si>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</si>
  <si>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</si>
  <si>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</si>
  <si>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</si>
  <si>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</si>
  <si>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</si>
  <si>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</si>
  <si>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</si>
  <si>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</si>
  <si>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</si>
  <si>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</si>
  <si>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</si>
  <si>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</si>
  <si>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</si>
  <si>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</si>
  <si>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</si>
  <si>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</si>
  <si>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</si>
  <si>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</si>
  <si>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</si>
  <si>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</si>
  <si>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</si>
  <si>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</si>
  <si>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</si>
  <si>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</si>
  <si>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</si>
  <si>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</si>
  <si>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</si>
  <si>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</si>
  <si>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</si>
  <si>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</si>
  <si>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</si>
  <si>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</si>
  <si>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</si>
  <si>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</si>
  <si>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</si>
  <si>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</si>
  <si>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</si>
  <si>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</si>
  <si>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</si>
  <si>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</si>
  <si>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</si>
  <si>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</si>
  <si>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</si>
  <si>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</si>
  <si>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</si>
  <si>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</si>
  <si>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</si>
  <si>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</si>
  <si>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</si>
  <si>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</si>
  <si>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</si>
  <si>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</si>
  <si>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</si>
  <si>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</si>
  <si>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</si>
  <si>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</si>
  <si>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</si>
  <si>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</si>
  <si>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</si>
  <si>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</si>
  <si>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</si>
  <si>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</si>
  <si>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</si>
  <si>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</si>
  <si>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</si>
  <si>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</si>
  <si>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</si>
  <si>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</si>
  <si>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</si>
  <si>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</si>
  <si>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</si>
  <si>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</si>
  <si>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</si>
  <si>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</si>
  <si>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</si>
  <si>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</si>
  <si>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</si>
  <si>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</si>
  <si>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</si>
  <si>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</si>
  <si>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</si>
  <si>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</si>
  <si>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</si>
  <si>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</si>
  <si>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</si>
  <si>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</si>
  <si>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</si>
  <si>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</si>
  <si>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</si>
  <si>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</si>
  <si>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</si>
  <si>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</si>
  <si>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</si>
  <si>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</si>
  <si>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</si>
  <si>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</si>
  <si>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</si>
  <si>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</si>
  <si>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</si>
  <si>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</si>
  <si>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</si>
  <si>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</si>
  <si>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</si>
  <si>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</si>
  <si>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</si>
  <si>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</si>
  <si>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</si>
  <si>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</si>
  <si>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</si>
  <si>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</si>
  <si>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</si>
  <si>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</si>
  <si>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</si>
  <si>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</si>
  <si>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</si>
  <si>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</si>
  <si>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</si>
  <si>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</si>
  <si>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</si>
  <si>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</si>
  <si>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</si>
  <si>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</si>
  <si>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</si>
  <si>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</si>
  <si>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</si>
  <si>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</si>
  <si>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</si>
  <si>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</si>
  <si>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</si>
  <si>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</si>
  <si>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</si>
  <si>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</si>
  <si>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</si>
  <si>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</si>
  <si>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</si>
  <si>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</si>
  <si>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</si>
  <si>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</si>
  <si>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</si>
  <si>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</si>
  <si>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</si>
  <si>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</si>
  <si>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</si>
  <si>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</si>
  <si>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</si>
  <si>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</si>
  <si>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</si>
  <si>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</si>
  <si>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</si>
  <si>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</si>
  <si>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</si>
  <si>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</si>
  <si>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</si>
  <si>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</si>
  <si>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</si>
  <si>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</si>
  <si>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</si>
  <si>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</si>
  <si>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</si>
  <si>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</si>
  <si>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</si>
  <si>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</si>
  <si>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</si>
  <si>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</si>
  <si>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</si>
  <si>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</si>
  <si>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</si>
  <si>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</si>
  <si>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</si>
  <si>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</si>
  <si>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</si>
  <si>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</si>
  <si>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</si>
  <si>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</si>
  <si>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</si>
  <si>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</si>
  <si>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</si>
  <si>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</si>
  <si>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</si>
  <si>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</si>
  <si>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</si>
  <si>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</si>
  <si>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</si>
  <si>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</si>
  <si>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</si>
  <si>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</si>
  <si>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</si>
  <si>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</si>
  <si>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</si>
  <si>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</si>
  <si>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</si>
  <si>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</si>
  <si>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</si>
  <si>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</si>
  <si>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</si>
  <si>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</si>
  <si>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</si>
  <si>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</si>
  <si>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</si>
  <si>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</si>
  <si>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</si>
  <si>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</si>
  <si>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</si>
  <si>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</si>
  <si>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</si>
  <si>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</si>
  <si>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</si>
  <si>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</si>
  <si>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</si>
  <si>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</si>
  <si>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</si>
  <si>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</si>
  <si>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</si>
  <si>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</si>
  <si>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</si>
  <si>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</si>
  <si>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</si>
  <si>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</si>
  <si>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</si>
  <si>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</si>
  <si>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</si>
  <si>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</si>
  <si>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</si>
  <si>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</si>
  <si>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</si>
  <si>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</si>
  <si>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</si>
  <si>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</si>
  <si>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</si>
  <si>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</si>
  <si>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</si>
  <si>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</si>
  <si>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</si>
  <si>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</si>
  <si>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</si>
  <si>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</si>
  <si>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</si>
  <si>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</si>
  <si>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</si>
  <si>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</si>
  <si>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</si>
  <si>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</si>
  <si>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</si>
  <si>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</si>
  <si>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</si>
  <si>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</si>
  <si>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</si>
  <si>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</si>
  <si>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</si>
  <si>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</si>
  <si>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</si>
  <si>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</si>
  <si>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</si>
  <si>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</si>
  <si>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</si>
  <si>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</si>
  <si>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</si>
  <si>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</si>
  <si>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</si>
  <si>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</si>
  <si>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</si>
  <si>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</si>
  <si>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</si>
  <si>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</si>
  <si>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</si>
  <si>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</si>
  <si>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</si>
  <si>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</si>
  <si>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</si>
  <si>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</si>
  <si>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</si>
  <si>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</si>
  <si>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</si>
  <si>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</si>
  <si>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</si>
  <si>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</si>
  <si>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</si>
  <si>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</si>
  <si>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</si>
  <si>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</si>
  <si>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</si>
  <si>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</si>
  <si>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</si>
  <si>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</si>
  <si>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</si>
  <si>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</si>
  <si>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</si>
  <si>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</si>
  <si>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</si>
  <si>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</si>
  <si>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</si>
  <si>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</si>
  <si>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</si>
  <si>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</si>
  <si>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</si>
  <si>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</si>
  <si>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</si>
  <si>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</si>
  <si>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</si>
  <si>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</si>
  <si>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</si>
  <si>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</si>
  <si>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</si>
  <si>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</si>
  <si>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</si>
  <si>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</si>
  <si>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</si>
  <si>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</si>
  <si>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</si>
  <si>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</si>
  <si>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</si>
  <si>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</si>
  <si>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</si>
  <si>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</si>
  <si>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</si>
  <si>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</si>
  <si>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</si>
  <si>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</si>
  <si>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</si>
  <si>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</si>
  <si>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</si>
  <si>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</si>
  <si>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</si>
  <si>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</si>
  <si>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</si>
  <si>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</si>
  <si>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</si>
  <si>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</si>
  <si>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</si>
  <si>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</si>
  <si>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</si>
  <si>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</si>
  <si>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</si>
  <si>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</si>
  <si>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</si>
  <si>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</si>
  <si>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</si>
  <si>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</si>
  <si>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</si>
  <si>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</si>
  <si>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</si>
  <si>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</si>
  <si>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</si>
  <si>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</si>
  <si>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</si>
  <si>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</si>
  <si>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</si>
  <si>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</si>
  <si>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</si>
  <si>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</si>
  <si>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</si>
  <si>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</si>
  <si>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</si>
  <si>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</si>
  <si>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</si>
  <si>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</si>
  <si>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</si>
  <si>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</si>
  <si>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</si>
  <si>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</si>
  <si>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</si>
  <si>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</si>
  <si>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</si>
  <si>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</si>
  <si>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</si>
  <si>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</si>
  <si>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</si>
  <si>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</si>
  <si>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</si>
  <si>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</si>
  <si>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</si>
  <si>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</si>
  <si>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</si>
  <si>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</si>
  <si>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</si>
  <si>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</si>
  <si>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</si>
  <si>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</si>
  <si>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</si>
  <si>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</si>
  <si>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</si>
  <si>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</si>
  <si>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</si>
  <si>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</si>
  <si>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</si>
  <si>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</si>
  <si>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</si>
  <si>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</si>
  <si>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</si>
  <si>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</si>
  <si>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</si>
  <si>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</si>
  <si>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</si>
  <si>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</si>
  <si>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</si>
  <si>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</si>
  <si>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</si>
  <si>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</si>
  <si>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</si>
  <si>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</si>
  <si>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</si>
  <si>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</si>
  <si>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</si>
  <si>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</si>
  <si>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</si>
  <si>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</si>
  <si>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</si>
  <si>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</si>
  <si>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</si>
  <si>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</si>
  <si>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</si>
  <si>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</si>
  <si>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</si>
  <si>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</si>
  <si>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</si>
  <si>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</si>
  <si>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</si>
  <si>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</si>
  <si>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</si>
  <si>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</si>
  <si>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</si>
  <si>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</si>
  <si>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</si>
  <si>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</si>
  <si>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</si>
  <si>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</si>
  <si>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</si>
  <si>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</si>
  <si>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</si>
  <si>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</si>
  <si>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</si>
  <si>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</si>
  <si>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</si>
  <si>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</si>
  <si>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</si>
  <si>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</si>
  <si>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</si>
  <si>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</si>
  <si>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</si>
  <si>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</si>
  <si>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</si>
  <si>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</si>
  <si>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</si>
  <si>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</si>
  <si>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</si>
  <si>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</si>
  <si>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</si>
  <si>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</si>
  <si>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</si>
  <si>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</si>
  <si>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</si>
  <si>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</si>
  <si>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</si>
  <si>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</si>
  <si>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</si>
  <si>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</si>
  <si>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</si>
  <si>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</si>
  <si>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</si>
  <si>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</si>
  <si>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</si>
  <si>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</si>
  <si>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</si>
  <si>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</si>
  <si>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</si>
  <si>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</si>
  <si>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</si>
  <si>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</si>
  <si>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</si>
  <si>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</si>
  <si>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</si>
  <si>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</si>
  <si>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</si>
  <si>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</si>
  <si>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</si>
  <si>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</si>
  <si>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</si>
  <si>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</si>
  <si>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</si>
  <si>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</si>
  <si>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</si>
  <si>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</si>
  <si>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</si>
  <si>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</si>
  <si>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</si>
  <si>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</si>
  <si>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</si>
  <si>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</si>
  <si>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</si>
  <si>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</si>
  <si>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</si>
  <si>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</si>
  <si>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</si>
  <si>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</si>
  <si>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</si>
  <si>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</si>
  <si>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</si>
  <si>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</si>
  <si>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</si>
  <si>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</si>
  <si>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</si>
  <si>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</si>
  <si>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</si>
  <si>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</si>
  <si>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</si>
  <si>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</si>
  <si>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</si>
  <si>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</si>
  <si>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</si>
  <si>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</si>
  <si>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</si>
  <si>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</si>
  <si>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</si>
  <si>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</si>
  <si>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</si>
  <si>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</si>
  <si>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</si>
  <si>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</si>
  <si>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</si>
  <si>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</si>
  <si>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</si>
  <si>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</si>
  <si>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</si>
  <si>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</si>
  <si>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</si>
  <si>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</si>
  <si>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</si>
  <si>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</si>
  <si>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</si>
  <si>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</si>
  <si>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</si>
  <si>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</si>
  <si>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</si>
  <si>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</si>
  <si>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</si>
  <si>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</si>
  <si>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</si>
  <si>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</si>
  <si>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</si>
  <si>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</si>
  <si>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</si>
  <si>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</si>
  <si>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</si>
  <si>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</si>
  <si>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</si>
  <si>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</si>
  <si>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</si>
  <si>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</si>
  <si>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</si>
  <si>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</si>
  <si>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</si>
  <si>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</si>
  <si>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</si>
  <si>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</si>
  <si>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</si>
  <si>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</si>
  <si>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</si>
  <si>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</si>
  <si>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</si>
  <si>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</si>
  <si>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</si>
  <si>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</si>
  <si>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</si>
  <si>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</si>
  <si>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</si>
  <si>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</si>
  <si>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</si>
  <si>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</si>
  <si>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</si>
  <si>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</si>
  <si>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</si>
  <si>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</si>
  <si>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</si>
  <si>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</si>
  <si>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</si>
  <si>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</si>
  <si>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</si>
  <si>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</si>
  <si>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</si>
  <si>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</si>
  <si>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</si>
  <si>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</si>
  <si>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</si>
  <si>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</si>
  <si>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</si>
  <si>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</si>
  <si>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</si>
  <si>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</si>
  <si>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</si>
  <si>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</si>
  <si>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</si>
  <si>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</si>
  <si>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</si>
  <si>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</si>
  <si>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</si>
  <si>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</si>
  <si>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</si>
  <si>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</si>
  <si>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</si>
  <si>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</si>
  <si>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</si>
  <si>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</si>
  <si>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</si>
  <si>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</si>
  <si>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</si>
  <si>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</si>
  <si>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</si>
  <si>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</si>
  <si>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</si>
  <si>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</si>
  <si>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</si>
  <si>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</si>
  <si>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</si>
  <si>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</si>
  <si>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</si>
  <si>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</si>
  <si>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</si>
  <si>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</si>
  <si>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</si>
  <si>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</si>
  <si>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</si>
  <si>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</si>
  <si>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</si>
  <si>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</si>
  <si>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</si>
  <si>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</si>
  <si>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</si>
  <si>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</si>
  <si>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</si>
  <si>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</si>
  <si>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</si>
  <si>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</si>
  <si>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</si>
  <si>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</si>
  <si>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</si>
  <si>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</si>
  <si>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</si>
  <si>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</si>
  <si>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</si>
  <si>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</si>
  <si>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</si>
  <si>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</si>
  <si>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</si>
  <si>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</si>
  <si>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</si>
  <si>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</si>
  <si>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</si>
  <si>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</si>
  <si>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</si>
  <si>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</si>
  <si>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</si>
  <si>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</si>
  <si>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</si>
  <si>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</si>
  <si>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</si>
  <si>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</si>
  <si>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</si>
  <si>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</si>
  <si>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</si>
  <si>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</si>
  <si>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</si>
  <si>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</si>
  <si>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</si>
  <si>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</si>
  <si>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</si>
  <si>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</si>
  <si>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</si>
  <si>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</si>
  <si>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</si>
  <si>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</si>
  <si>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</si>
  <si>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</si>
  <si>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</si>
  <si>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</si>
  <si>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</si>
  <si>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</si>
  <si>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</si>
  <si>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</si>
  <si>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</si>
  <si>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</si>
  <si>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</si>
  <si>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</si>
  <si>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</si>
  <si>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</si>
  <si>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</si>
  <si>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</si>
  <si>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</si>
  <si>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</si>
  <si>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</si>
  <si>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</si>
  <si>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</si>
  <si>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</si>
  <si>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</si>
  <si>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</si>
  <si>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</si>
  <si>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</si>
  <si>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</si>
  <si>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</si>
  <si>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</si>
  <si>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</si>
  <si>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</si>
  <si>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</si>
  <si>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</si>
  <si>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</si>
  <si>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</si>
  <si>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</si>
  <si>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</si>
  <si>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</si>
  <si>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</si>
  <si>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</si>
  <si>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</si>
  <si>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</si>
  <si>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</si>
  <si>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</si>
  <si>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</si>
  <si>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</si>
  <si>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</si>
  <si>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</si>
  <si>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</si>
  <si>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</si>
  <si>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</si>
  <si>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</si>
  <si>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</si>
  <si>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</si>
  <si>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</si>
  <si>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</si>
  <si>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</si>
  <si>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</si>
  <si>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</si>
  <si>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</si>
  <si>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</si>
  <si>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</si>
  <si>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</si>
  <si>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</si>
  <si>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</si>
  <si>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</si>
  <si>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</si>
  <si>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</si>
  <si>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</si>
  <si>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</si>
  <si>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</si>
  <si>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</si>
  <si>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</si>
  <si>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</si>
  <si>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</si>
  <si>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</si>
  <si>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</si>
  <si>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</si>
  <si>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</si>
  <si>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</si>
  <si>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</si>
  <si>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</si>
  <si>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</si>
  <si>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</si>
  <si>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</si>
  <si>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</si>
  <si>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</si>
  <si>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</si>
  <si>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</si>
  <si>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</si>
  <si>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</si>
  <si>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</si>
  <si>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</si>
  <si>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</si>
  <si>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</si>
  <si>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</si>
  <si>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</si>
  <si>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</si>
  <si>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</si>
  <si>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</si>
  <si>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</si>
  <si>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</si>
  <si>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</si>
  <si>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</si>
  <si>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</si>
  <si>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</si>
  <si>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</si>
  <si>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</si>
  <si>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</si>
  <si>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</si>
  <si>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</si>
  <si>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</si>
  <si>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</si>
  <si>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</si>
  <si>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</si>
  <si>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</si>
  <si>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</si>
  <si>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</si>
  <si>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</si>
  <si>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</si>
  <si>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</si>
  <si>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</si>
  <si>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</si>
  <si>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</si>
  <si>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</si>
  <si>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</si>
  <si>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</si>
  <si>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</si>
  <si>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</si>
  <si>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</si>
  <si>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</si>
  <si>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</si>
  <si>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</si>
  <si>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</si>
  <si>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</si>
  <si>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</si>
  <si>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</si>
  <si>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</si>
  <si>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</si>
  <si>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</si>
  <si>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</si>
  <si>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</si>
  <si>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</si>
  <si>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</si>
  <si>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</si>
  <si>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</si>
  <si>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</si>
  <si>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</si>
  <si>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</si>
  <si>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</si>
  <si>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</si>
  <si>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</si>
  <si>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</si>
  <si>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</si>
  <si>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</si>
  <si>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</si>
  <si>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</si>
  <si>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</si>
  <si>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</si>
  <si>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</si>
  <si>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</si>
  <si>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</si>
  <si>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</si>
  <si>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</si>
  <si>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</si>
  <si>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</si>
  <si>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</si>
  <si>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</si>
  <si>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</si>
  <si>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</si>
  <si>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</si>
  <si>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</si>
  <si>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</si>
  <si>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</si>
  <si>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</si>
  <si>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</si>
  <si>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</si>
  <si>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</si>
  <si>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</si>
  <si>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</si>
  <si>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</si>
  <si>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</si>
  <si>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</si>
  <si>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</si>
  <si>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</si>
  <si>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</si>
  <si>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</si>
  <si>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</si>
  <si>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</si>
  <si>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</si>
  <si>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</si>
  <si>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</si>
  <si>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</si>
  <si>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</si>
  <si>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</si>
  <si>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</si>
  <si>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</si>
  <si>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</si>
  <si>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</si>
  <si>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</si>
  <si>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</si>
  <si>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</si>
  <si>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</si>
  <si>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</si>
  <si>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</si>
  <si>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</si>
  <si>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</si>
  <si>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</si>
  <si>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</si>
  <si>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</si>
  <si>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</si>
  <si>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</si>
  <si>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</si>
  <si>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</si>
  <si>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</si>
  <si>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</si>
  <si>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</si>
  <si>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</si>
  <si>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</si>
  <si>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</si>
  <si>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</si>
  <si>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</si>
  <si>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</si>
  <si>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</si>
  <si>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</si>
  <si>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</si>
  <si>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</si>
  <si>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</si>
  <si>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</si>
  <si>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</si>
  <si>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</si>
  <si>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</si>
  <si>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</si>
  <si>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</si>
  <si>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</si>
  <si>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</si>
  <si>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</si>
  <si>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</si>
  <si>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</si>
  <si>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</si>
  <si>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</si>
  <si>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</si>
  <si>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</si>
  <si>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</si>
  <si>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</si>
  <si>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</si>
  <si>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</si>
  <si>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</si>
  <si>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</si>
  <si>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</si>
  <si>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</si>
  <si>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</si>
  <si>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</si>
  <si>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</si>
  <si>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</si>
  <si>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</si>
  <si>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</si>
  <si>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</si>
  <si>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</si>
  <si>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</si>
  <si>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</si>
  <si>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</si>
  <si>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</si>
  <si>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</si>
  <si>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</si>
  <si>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</si>
  <si>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</si>
  <si>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</si>
  <si>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</si>
  <si>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</si>
  <si>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</si>
  <si>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</si>
  <si>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</si>
  <si>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</si>
  <si>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</si>
  <si>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</si>
  <si>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</si>
  <si>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</si>
  <si>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</si>
  <si>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</si>
  <si>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</si>
  <si>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</si>
  <si>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</si>
  <si>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</si>
  <si>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</si>
  <si>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</si>
  <si>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</si>
  <si>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</si>
  <si>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</si>
  <si>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</si>
  <si>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</si>
  <si>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</si>
  <si>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</si>
  <si>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</si>
  <si>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</si>
  <si>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</si>
  <si>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</si>
  <si>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</si>
  <si>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</si>
  <si>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</si>
  <si>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</si>
  <si>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</si>
  <si>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</si>
  <si>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</si>
  <si>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</si>
  <si>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</si>
  <si>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</si>
  <si>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</si>
  <si>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</si>
  <si>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</si>
  <si>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</si>
  <si>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</si>
  <si>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</si>
  <si>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</si>
  <si>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</si>
  <si>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</si>
  <si>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</si>
  <si>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</si>
  <si>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</si>
  <si>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</si>
  <si>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</si>
  <si>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</si>
  <si>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</si>
  <si>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</si>
  <si>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</si>
  <si>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</si>
  <si>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</si>
  <si>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</si>
  <si>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</si>
  <si>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</si>
  <si>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</si>
  <si>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</si>
  <si>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</si>
  <si>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</si>
  <si>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</si>
  <si>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</si>
  <si>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</si>
  <si>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</si>
  <si>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</si>
  <si>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</si>
  <si>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</si>
  <si>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</si>
  <si>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</si>
  <si>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</si>
  <si>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</si>
  <si>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</si>
  <si>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</si>
  <si>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</si>
  <si>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</si>
  <si>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</si>
  <si>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</si>
  <si>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</si>
  <si>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</si>
  <si>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</si>
  <si>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</si>
  <si>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</si>
  <si>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</si>
  <si>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</si>
  <si>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</si>
  <si>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</si>
  <si>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</si>
  <si>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</si>
  <si>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</si>
  <si>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</si>
  <si>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</si>
  <si>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</si>
  <si>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</si>
  <si>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</si>
  <si>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</si>
  <si>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</si>
  <si>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</si>
  <si>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</si>
  <si>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</si>
  <si>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</si>
  <si>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</si>
  <si>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</si>
  <si>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</si>
  <si>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</si>
  <si>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</si>
  <si>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</si>
  <si>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</si>
  <si>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</si>
  <si>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</si>
  <si>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</si>
  <si>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</si>
  <si>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</si>
  <si>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</si>
  <si>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</si>
  <si>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</si>
  <si>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</si>
  <si>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</si>
  <si>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</si>
  <si>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</si>
  <si>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</si>
  <si>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</si>
  <si>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</si>
  <si>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</si>
  <si>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</si>
  <si>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</si>
  <si>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</si>
  <si>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</si>
  <si>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</si>
  <si>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</si>
  <si>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</si>
  <si>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</si>
  <si>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</si>
  <si>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</si>
  <si>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</si>
  <si>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</si>
  <si>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</si>
  <si>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</si>
  <si>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</si>
  <si>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</si>
  <si>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</si>
  <si>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</si>
  <si>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</si>
  <si>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</si>
  <si>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</si>
  <si>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</si>
  <si>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</si>
  <si>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</si>
  <si>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</si>
  <si>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</si>
  <si>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</si>
  <si>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</si>
  <si>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</si>
  <si>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</si>
  <si>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</si>
  <si>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</si>
  <si>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</si>
  <si>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</si>
  <si>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</si>
  <si>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</si>
  <si>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</si>
  <si>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</si>
  <si>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</si>
  <si>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</si>
  <si>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</si>
  <si>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</si>
  <si>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</si>
  <si>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</si>
  <si>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</si>
  <si>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</si>
  <si>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</si>
  <si>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</si>
  <si>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</si>
  <si>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</si>
  <si>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</si>
  <si>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</si>
  <si>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</si>
  <si>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</si>
  <si>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</si>
  <si>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</si>
  <si>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</si>
  <si>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</si>
  <si>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</si>
  <si>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</si>
  <si>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</si>
  <si>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</si>
  <si>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</si>
  <si>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</si>
  <si>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</si>
  <si>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</si>
  <si>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</si>
  <si>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</si>
  <si>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</si>
  <si>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</si>
  <si>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</si>
  <si>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</si>
  <si>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</si>
  <si>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</si>
  <si>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</si>
  <si>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</si>
  <si>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</si>
  <si>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</si>
  <si>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</si>
  <si>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</si>
  <si>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</si>
  <si>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</si>
  <si>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</si>
  <si>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</si>
  <si>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</si>
  <si>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</si>
  <si>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</si>
  <si>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</si>
  <si>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</si>
  <si>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</si>
  <si>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</si>
  <si>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</si>
  <si>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</si>
  <si>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</si>
  <si>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</si>
  <si>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</si>
  <si>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</si>
  <si>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</si>
  <si>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</si>
  <si>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</si>
  <si>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</si>
  <si>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</si>
  <si>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</si>
  <si>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</si>
  <si>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</si>
  <si>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</si>
  <si>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</si>
  <si>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</si>
  <si>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</si>
  <si>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</si>
  <si>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</si>
  <si>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</si>
  <si>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</si>
  <si>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</si>
  <si>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</si>
  <si>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</si>
  <si>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</si>
  <si>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</si>
  <si>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</si>
  <si>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</si>
  <si>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</si>
  <si>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</si>
  <si>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</si>
  <si>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</si>
  <si>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</si>
  <si>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</si>
  <si>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</si>
  <si>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</si>
  <si>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</si>
  <si>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</si>
  <si>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</si>
  <si>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</si>
  <si>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</si>
  <si>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</si>
  <si>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</si>
  <si>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</si>
  <si>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</si>
  <si>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</si>
  <si>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</si>
  <si>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</si>
  <si>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</si>
  <si>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</si>
  <si>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</si>
  <si>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</si>
  <si>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</si>
  <si>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</si>
  <si>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</si>
  <si>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</si>
  <si>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</si>
  <si>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</si>
  <si>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</si>
  <si>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</si>
  <si>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</si>
  <si>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</si>
  <si>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</si>
  <si>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</si>
  <si>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</si>
  <si>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</si>
  <si>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</si>
  <si>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</si>
  <si>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</si>
  <si>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</si>
  <si>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</si>
  <si>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</si>
  <si>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</si>
  <si>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</si>
  <si>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</si>
  <si>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</si>
  <si>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</si>
  <si>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</si>
  <si>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</si>
  <si>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</si>
  <si>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</si>
  <si>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</si>
  <si>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</si>
  <si>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</si>
  <si>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</si>
  <si>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</si>
  <si>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</si>
  <si>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</si>
  <si>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</si>
  <si>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</si>
  <si>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</si>
  <si>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</si>
  <si>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</si>
  <si>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</si>
  <si>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</si>
  <si>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</si>
  <si>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</si>
  <si>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</si>
  <si>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</si>
  <si>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</si>
  <si>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</si>
  <si>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</si>
  <si>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</si>
  <si>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</si>
  <si>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</si>
  <si>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</si>
  <si>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</si>
  <si>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</si>
  <si>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</si>
  <si>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</si>
  <si>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</si>
  <si>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</si>
  <si>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</si>
  <si>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</si>
  <si>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</si>
  <si>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</si>
  <si>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</si>
  <si>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</si>
  <si>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</si>
  <si>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</si>
  <si>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</si>
  <si>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</si>
  <si>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</si>
  <si>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</si>
  <si>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</si>
  <si>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</si>
  <si>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</si>
  <si>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</si>
  <si>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</si>
  <si>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</si>
  <si>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</si>
  <si>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</si>
  <si>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</si>
  <si>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</si>
  <si>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</si>
  <si>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</si>
  <si>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</si>
  <si>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</si>
  <si>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</si>
  <si>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</si>
  <si>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</si>
  <si>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</si>
  <si>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</si>
  <si>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</si>
  <si>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</si>
  <si>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</si>
  <si>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</si>
  <si>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</si>
  <si>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</si>
  <si>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</si>
  <si>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</si>
  <si>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</si>
  <si>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</si>
  <si>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</si>
  <si>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</si>
  <si>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</si>
  <si>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</si>
  <si>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</si>
  <si>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</si>
  <si>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</si>
  <si>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</si>
  <si>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</si>
  <si>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</si>
  <si>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</si>
  <si>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</si>
  <si>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</si>
  <si>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</si>
  <si>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</si>
  <si>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</si>
  <si>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</si>
  <si>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</si>
  <si>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</si>
  <si>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</si>
  <si>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</si>
  <si>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</si>
  <si>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</si>
  <si>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</si>
  <si>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</si>
  <si>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</si>
  <si>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</si>
  <si>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</si>
  <si>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</si>
  <si>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</si>
  <si>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</si>
  <si>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</si>
  <si>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</si>
  <si>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</si>
  <si>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</si>
  <si>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</si>
  <si>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</si>
  <si>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</si>
  <si>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</si>
  <si>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</si>
  <si>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</si>
  <si>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</si>
  <si>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</si>
  <si>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</si>
  <si>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</si>
  <si>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</si>
  <si>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</si>
  <si>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</si>
  <si>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</si>
  <si>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</si>
  <si>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</si>
  <si>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</si>
  <si>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</si>
  <si>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</si>
  <si>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</si>
  <si>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</si>
  <si>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</si>
  <si>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</si>
  <si>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</si>
  <si>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</si>
  <si>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</si>
  <si>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</si>
  <si>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</si>
  <si>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</si>
  <si>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</si>
  <si>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</si>
  <si>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</si>
  <si>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</si>
  <si>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</si>
  <si>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</si>
  <si>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</si>
  <si>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</si>
  <si>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</si>
  <si>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</si>
  <si>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</si>
  <si>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</si>
  <si>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</si>
  <si>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</si>
  <si>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</si>
  <si>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</si>
  <si>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</si>
  <si>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</si>
  <si>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</si>
  <si>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</si>
  <si>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</si>
  <si>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</si>
  <si>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</si>
  <si>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</si>
  <si>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</si>
  <si>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</si>
  <si>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</si>
  <si>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</si>
  <si>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</si>
  <si>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</si>
  <si>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</si>
  <si>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</si>
  <si>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</si>
  <si>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</si>
  <si>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</si>
  <si>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</si>
  <si>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</si>
  <si>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</si>
  <si>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</si>
  <si>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</si>
  <si>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</si>
  <si>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</si>
  <si>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</si>
  <si>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</si>
  <si>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</si>
  <si>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</si>
  <si>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</si>
  <si>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</si>
  <si>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</si>
  <si>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</si>
  <si>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</si>
  <si>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</si>
  <si>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</si>
  <si>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</si>
  <si>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</si>
  <si>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</si>
  <si>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</si>
  <si>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</si>
  <si>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</si>
  <si>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</si>
  <si>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</si>
  <si>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</si>
  <si>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</si>
  <si>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</si>
  <si>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</si>
  <si>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</si>
  <si>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</si>
  <si>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</si>
  <si>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</si>
  <si>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</si>
  <si>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</si>
  <si>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</si>
  <si>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</si>
  <si>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</si>
  <si>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</si>
  <si>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</si>
  <si>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</si>
  <si>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</si>
  <si>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</si>
  <si>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</si>
  <si>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</si>
  <si>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</si>
  <si>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</si>
  <si>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</si>
  <si>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</si>
  <si>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</si>
  <si>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</si>
  <si>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</si>
  <si>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</si>
  <si>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</si>
  <si>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</si>
  <si>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</si>
  <si>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</si>
  <si>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</si>
  <si>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</si>
  <si>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</si>
  <si>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</si>
  <si>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</si>
  <si>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</si>
  <si>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</si>
  <si>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</si>
  <si>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</si>
  <si>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</si>
  <si>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</si>
  <si>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</si>
  <si>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</si>
  <si>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</si>
  <si>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</si>
  <si>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</si>
  <si>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</si>
  <si>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</si>
  <si>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</si>
  <si>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</si>
  <si>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</si>
  <si>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</si>
  <si>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</si>
  <si>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</si>
  <si>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</si>
  <si>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</si>
  <si>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</si>
  <si>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</si>
  <si>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</si>
  <si>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</si>
  <si>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</si>
  <si>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</si>
  <si>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</si>
  <si>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</si>
  <si>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</si>
  <si>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</si>
  <si>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</si>
  <si>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</si>
  <si>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</si>
  <si>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</si>
  <si>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</si>
  <si>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</si>
  <si>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</si>
  <si>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</si>
  <si>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</si>
  <si>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</si>
  <si>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</si>
  <si>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</si>
  <si>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</si>
  <si>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</si>
  <si>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</si>
  <si>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</si>
  <si>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</si>
  <si>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</si>
  <si>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</si>
  <si>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</si>
  <si>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</si>
  <si>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</si>
  <si>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</si>
  <si>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</si>
  <si>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</si>
  <si>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</si>
  <si>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</si>
  <si>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</si>
  <si>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</si>
  <si>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</si>
  <si>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</si>
  <si>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</si>
  <si>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</si>
  <si>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</si>
  <si>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</si>
  <si>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</si>
  <si>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</si>
  <si>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</si>
  <si>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</si>
  <si>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</si>
  <si>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</si>
  <si>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</si>
  <si>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</si>
  <si>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</si>
  <si>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</si>
  <si>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</si>
  <si>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</si>
  <si>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</si>
  <si>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</si>
  <si>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</si>
  <si>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</si>
  <si>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</si>
  <si>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</si>
  <si>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</si>
  <si>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</si>
  <si>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</si>
  <si>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</si>
  <si>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</si>
  <si>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</si>
  <si>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</si>
  <si>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</si>
  <si>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</si>
  <si>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</si>
  <si>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</si>
  <si>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</si>
  <si>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</si>
  <si>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</si>
  <si>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</si>
  <si>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</si>
  <si>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</si>
  <si>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</si>
  <si>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</si>
  <si>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</si>
  <si>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</si>
  <si>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</si>
  <si>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</si>
  <si>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</si>
  <si>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</si>
  <si>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</si>
  <si>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</si>
  <si>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</si>
  <si>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</si>
  <si>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</si>
  <si>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</si>
  <si>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</si>
  <si>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</si>
  <si>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</si>
  <si>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</si>
  <si>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</si>
  <si>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</si>
  <si>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</si>
  <si>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</si>
  <si>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</si>
  <si>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</si>
  <si>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</si>
  <si>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</si>
  <si>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</si>
  <si>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</si>
  <si>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</si>
  <si>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</si>
  <si>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</si>
  <si>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</si>
  <si>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</si>
  <si>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</si>
  <si>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</si>
  <si>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</si>
  <si>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</si>
  <si>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</si>
  <si>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</si>
  <si>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</si>
  <si>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</si>
  <si>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</si>
  <si>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</si>
  <si>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</si>
  <si>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</si>
  <si>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</si>
  <si>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</si>
  <si>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</si>
  <si>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</si>
  <si>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</si>
  <si>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</si>
  <si>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</si>
  <si>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</si>
  <si>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</si>
  <si>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</si>
  <si>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</si>
  <si>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</si>
  <si>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</si>
  <si>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</si>
  <si>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</si>
  <si>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</si>
  <si>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</si>
  <si>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</si>
  <si>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</si>
  <si>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</si>
  <si>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</si>
  <si>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</si>
  <si>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</si>
  <si>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</si>
  <si>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</si>
  <si>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</si>
  <si>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</si>
  <si>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</si>
  <si>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</si>
  <si>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</si>
  <si>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</si>
  <si>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</si>
  <si>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</si>
  <si>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</si>
  <si>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</si>
  <si>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</si>
  <si>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</si>
  <si>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</si>
  <si>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</si>
  <si>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</si>
  <si>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</si>
  <si>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</si>
  <si>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</si>
  <si>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</si>
  <si>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</si>
  <si>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</si>
  <si>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</si>
  <si>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</si>
  <si>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</si>
  <si>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</si>
  <si>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</si>
  <si>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</si>
  <si>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</si>
  <si>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</si>
  <si>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</si>
  <si>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</si>
  <si>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</si>
  <si>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</si>
  <si>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</si>
  <si>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</si>
  <si>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</si>
  <si>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</si>
  <si>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</si>
  <si>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</si>
  <si>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</si>
  <si>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</si>
  <si>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</si>
  <si>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</si>
  <si>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</si>
  <si>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</si>
  <si>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</si>
  <si>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</si>
  <si>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</si>
  <si>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</si>
  <si>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</si>
  <si>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</si>
  <si>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</si>
  <si>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</si>
  <si>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</si>
  <si>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</si>
  <si>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</si>
  <si>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</si>
  <si>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</si>
  <si>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</si>
  <si>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</si>
  <si>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</si>
  <si>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</si>
  <si>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</si>
  <si>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</si>
  <si>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</si>
  <si>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</si>
  <si>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</si>
  <si>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</si>
  <si>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</si>
  <si>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</si>
  <si>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</si>
  <si>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</si>
  <si>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</si>
  <si>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</si>
  <si>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</si>
  <si>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</si>
  <si>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</si>
  <si>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</si>
  <si>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</si>
  <si>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</si>
  <si>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</si>
  <si>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</si>
  <si>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</si>
  <si>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</si>
  <si>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</si>
  <si>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</si>
  <si>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</si>
  <si>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</si>
  <si>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</si>
  <si>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</si>
  <si>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</si>
  <si>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</si>
  <si>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</si>
  <si>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</si>
  <si>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</si>
  <si>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</si>
  <si>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</si>
  <si>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</si>
  <si>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</si>
  <si>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</si>
  <si>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</si>
  <si>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</si>
  <si>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</si>
  <si>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</si>
  <si>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</si>
  <si>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</si>
  <si>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</si>
  <si>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</si>
  <si>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</si>
  <si>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</si>
  <si>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</si>
  <si>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</si>
  <si>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</si>
  <si>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</si>
  <si>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</si>
  <si>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</si>
  <si>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</si>
  <si>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</si>
  <si>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</si>
  <si>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</si>
  <si>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</si>
  <si>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</si>
  <si>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</si>
  <si>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</si>
  <si>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</si>
  <si>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</si>
  <si>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</si>
  <si>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</si>
  <si>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</si>
  <si>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</si>
  <si>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</si>
  <si>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</si>
  <si>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</si>
  <si>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</si>
  <si>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</si>
  <si>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</si>
  <si>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</si>
  <si>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</si>
  <si>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</si>
  <si>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</si>
  <si>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</si>
  <si>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</si>
  <si>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</si>
  <si>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</si>
  <si>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</si>
  <si>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</si>
  <si>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</si>
  <si>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</si>
  <si>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</si>
  <si>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</si>
  <si>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</si>
  <si>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</si>
  <si>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</si>
  <si>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</si>
  <si>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</si>
  <si>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</si>
  <si>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</si>
  <si>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</si>
  <si>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</si>
  <si>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</si>
  <si>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</si>
  <si>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</si>
  <si>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</si>
  <si>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</si>
  <si>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</si>
  <si>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</si>
  <si>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</si>
  <si>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</si>
  <si>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</si>
  <si>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</si>
  <si>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</si>
  <si>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</si>
  <si>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</si>
  <si>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</si>
  <si>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</si>
  <si>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</si>
  <si>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</si>
  <si>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</si>
  <si>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</si>
  <si>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</si>
  <si>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</si>
  <si>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</si>
  <si>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</si>
  <si>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</si>
  <si>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</si>
  <si>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</si>
  <si>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</si>
  <si>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</si>
  <si>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</si>
  <si>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</si>
  <si>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</si>
  <si>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</si>
  <si>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</si>
  <si>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</si>
  <si>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</si>
  <si>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</si>
  <si>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</si>
  <si>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</si>
  <si>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</si>
  <si>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</si>
  <si>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</si>
  <si>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</si>
  <si>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</si>
  <si>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</si>
  <si>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</si>
  <si>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</si>
  <si>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</si>
  <si>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</si>
  <si>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</si>
  <si>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</si>
  <si>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</si>
  <si>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</si>
  <si>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</si>
  <si>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</si>
  <si>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</si>
  <si>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</si>
  <si>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</si>
  <si>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</si>
  <si>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</si>
  <si>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</si>
  <si>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</si>
  <si>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</si>
  <si>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</si>
  <si>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</si>
  <si>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</si>
  <si>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</si>
  <si>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</si>
  <si>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</si>
  <si>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</si>
  <si>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</si>
  <si>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</si>
  <si>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</si>
  <si>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</si>
  <si>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</si>
  <si>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</si>
  <si>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</si>
  <si>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</si>
  <si>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</si>
  <si>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</si>
  <si>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</si>
  <si>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</si>
  <si>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</si>
  <si>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</si>
  <si>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</si>
  <si>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</si>
  <si>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</si>
  <si>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</si>
  <si>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</si>
  <si>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</si>
  <si>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</si>
  <si>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</si>
  <si>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</si>
  <si>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</si>
  <si>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</si>
  <si>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</si>
  <si>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</si>
  <si>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</si>
  <si>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</si>
  <si>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</si>
  <si>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</si>
  <si>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</si>
  <si>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</si>
  <si>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</si>
  <si>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</si>
  <si>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</si>
  <si>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</si>
  <si>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</si>
  <si>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</si>
  <si>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</si>
  <si>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</si>
  <si>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</si>
  <si>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</si>
  <si>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</si>
  <si>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</si>
  <si>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</si>
  <si>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</si>
  <si>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</si>
  <si>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</si>
  <si>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</si>
  <si>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</si>
  <si>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</si>
  <si>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</si>
  <si>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</si>
  <si>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</si>
  <si>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</si>
  <si>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</si>
  <si>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</si>
  <si>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</si>
  <si>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</si>
  <si>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</si>
  <si>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</si>
  <si>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</si>
  <si>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</si>
  <si>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</si>
  <si>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</si>
  <si>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</si>
  <si>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</si>
  <si>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</si>
  <si>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</si>
  <si>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</si>
  <si>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</si>
  <si>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</si>
  <si>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</si>
  <si>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</si>
  <si>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</si>
  <si>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</si>
  <si>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</si>
  <si>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</si>
  <si>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</si>
  <si>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</si>
  <si>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</si>
  <si>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</si>
  <si>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</si>
  <si>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</si>
  <si>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</si>
  <si>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</si>
  <si>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</si>
  <si>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</si>
  <si>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</si>
  <si>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</si>
  <si>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</si>
  <si>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</si>
  <si>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</si>
  <si>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</si>
  <si>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</si>
  <si>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</si>
  <si>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</si>
  <si>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</si>
  <si>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</si>
  <si>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</si>
  <si>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</si>
  <si>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</si>
  <si>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</si>
  <si>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</si>
  <si>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</si>
  <si>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</si>
  <si>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</si>
  <si>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</si>
  <si>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</si>
  <si>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</si>
  <si>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</si>
  <si>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</si>
  <si>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</si>
  <si>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</si>
  <si>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</si>
  <si>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</si>
  <si>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</si>
  <si>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</si>
  <si>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</si>
  <si>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</si>
  <si>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</si>
  <si>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</si>
  <si>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</si>
  <si>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</si>
  <si>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</si>
  <si>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</si>
  <si>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</si>
  <si>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</si>
  <si>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</si>
  <si>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</si>
  <si>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</si>
  <si>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</si>
  <si>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</si>
  <si>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</si>
  <si>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</si>
  <si>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</si>
  <si>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</si>
  <si>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</si>
  <si>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</si>
  <si>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</si>
  <si>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</si>
  <si>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</si>
  <si>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</si>
  <si>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</si>
  <si>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</si>
  <si>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</si>
  <si>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</si>
  <si>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</si>
  <si>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</si>
  <si>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</si>
  <si>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</si>
  <si>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</si>
  <si>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</si>
  <si>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</si>
  <si>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</si>
  <si>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</si>
  <si>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</si>
  <si>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</si>
  <si>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</si>
  <si>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</si>
  <si>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</si>
  <si>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</si>
  <si>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</si>
  <si>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</si>
  <si>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</si>
  <si>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</si>
  <si>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</si>
  <si>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</si>
  <si>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</si>
  <si>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</si>
  <si>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</si>
  <si>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</si>
  <si>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</si>
  <si>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</si>
  <si>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</si>
  <si>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</si>
  <si>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</si>
  <si>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</si>
  <si>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</si>
  <si>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</si>
  <si>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</si>
  <si>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</si>
  <si>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</si>
  <si>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</si>
  <si>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</si>
  <si>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</si>
  <si>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</si>
  <si>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</si>
  <si>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</si>
  <si>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</si>
  <si>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</si>
  <si>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</si>
  <si>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</si>
  <si>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</si>
  <si>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</si>
  <si>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</si>
  <si>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</si>
  <si>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</si>
  <si>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</si>
  <si>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</si>
  <si>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</si>
  <si>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</si>
  <si>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</si>
  <si>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</si>
  <si>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</si>
  <si>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</si>
  <si>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</si>
  <si>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</si>
  <si>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</si>
  <si>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</si>
  <si>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</si>
  <si>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</si>
  <si>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</si>
  <si>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</si>
  <si>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</si>
  <si>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</si>
  <si>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</si>
  <si>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</si>
  <si>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</si>
  <si>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</si>
  <si>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</si>
  <si>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</si>
  <si>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</si>
  <si>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</si>
  <si>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</si>
  <si>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</si>
  <si>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</si>
  <si>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</si>
  <si>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</si>
  <si>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</si>
  <si>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</si>
  <si>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</si>
  <si>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</si>
  <si>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</si>
  <si>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</si>
  <si>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</si>
  <si>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</si>
  <si>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</si>
  <si>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</si>
  <si>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</si>
  <si>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</si>
  <si>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</si>
  <si>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</si>
  <si>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</si>
  <si>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</si>
  <si>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</si>
  <si>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</si>
  <si>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</si>
  <si>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</si>
  <si>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</si>
  <si>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</si>
  <si>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</si>
  <si>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</si>
  <si>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</si>
  <si>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</si>
  <si>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</si>
  <si>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</si>
  <si>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</si>
  <si>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</si>
  <si>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</si>
  <si>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</si>
  <si>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</si>
  <si>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</si>
  <si>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</si>
  <si>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</si>
  <si>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</si>
  <si>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</si>
  <si>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</si>
  <si>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</si>
  <si>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</si>
  <si>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</si>
  <si>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</si>
  <si>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</si>
  <si>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</si>
  <si>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</si>
  <si>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</si>
  <si>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</si>
  <si>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</si>
  <si>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</si>
  <si>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</si>
  <si>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</si>
  <si>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</si>
  <si>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</si>
  <si>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</si>
  <si>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</si>
  <si>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</si>
  <si>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</si>
  <si>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</si>
  <si>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</si>
  <si>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</si>
  <si>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</si>
  <si>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</si>
  <si>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</si>
  <si>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</si>
  <si>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</si>
  <si>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</si>
  <si>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</si>
  <si>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</si>
  <si>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</si>
  <si>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</si>
  <si>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</si>
  <si>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</si>
  <si>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</si>
  <si>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</si>
  <si>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</si>
  <si>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</si>
  <si>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</si>
  <si>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</si>
  <si>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</si>
  <si>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</si>
  <si>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</si>
  <si>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</si>
  <si>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</si>
  <si>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</si>
  <si>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</si>
  <si>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</si>
  <si>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</si>
  <si>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</si>
  <si>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</si>
  <si>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</si>
  <si>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</si>
  <si>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</si>
  <si>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</si>
  <si>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</si>
  <si>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</si>
  <si>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</si>
  <si>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</si>
  <si>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</si>
  <si>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</si>
  <si>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</si>
  <si>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</si>
  <si>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</si>
  <si>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</si>
  <si>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</si>
  <si>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</si>
  <si>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</si>
  <si>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</si>
  <si>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</si>
  <si>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</si>
  <si>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</si>
  <si>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</si>
  <si>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</si>
  <si>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</si>
  <si>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</si>
  <si>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</si>
  <si>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</si>
  <si>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</si>
  <si>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</si>
  <si>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</si>
  <si>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</si>
  <si>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</si>
  <si>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</si>
  <si>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</si>
  <si>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</si>
  <si>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</si>
  <si>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</si>
  <si>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</si>
  <si>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</si>
  <si>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</si>
  <si>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</si>
  <si>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</si>
  <si>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</si>
  <si>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</si>
  <si>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</si>
  <si>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</si>
  <si>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</si>
  <si>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</si>
  <si>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</si>
  <si>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</si>
  <si>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</si>
  <si>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</si>
  <si>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</si>
  <si>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</si>
  <si>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</si>
  <si>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</si>
  <si>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</si>
  <si>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</si>
  <si>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</si>
  <si>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</si>
  <si>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</si>
  <si>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</si>
  <si>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</si>
  <si>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</si>
  <si>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</si>
  <si>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</si>
  <si>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</si>
  <si>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</si>
  <si>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</si>
  <si>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</si>
  <si>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</si>
  <si>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</si>
  <si>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</si>
  <si>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</si>
  <si>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</si>
  <si>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</si>
  <si>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</si>
  <si>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</si>
  <si>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</si>
  <si>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</si>
  <si>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</si>
  <si>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</si>
  <si>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</si>
  <si>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</si>
  <si>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</si>
  <si>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</si>
  <si>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</si>
  <si>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</si>
  <si>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</si>
  <si>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</si>
  <si>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</si>
  <si>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</si>
  <si>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</si>
  <si>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</si>
  <si>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</si>
  <si>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</si>
  <si>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</si>
  <si>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</si>
  <si>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</si>
  <si>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</si>
  <si>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</si>
  <si>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</si>
  <si>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</si>
  <si>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</si>
  <si>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</si>
  <si>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</si>
  <si>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</si>
  <si>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</si>
  <si>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</si>
  <si>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</si>
  <si>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</si>
  <si>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</si>
  <si>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</si>
  <si>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</si>
  <si>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</si>
  <si>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</si>
  <si>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</si>
  <si>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</si>
  <si>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</si>
  <si>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</si>
  <si>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</si>
  <si>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</si>
  <si>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</si>
  <si>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</si>
  <si>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</si>
  <si>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</si>
  <si>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</si>
  <si>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</si>
  <si>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</si>
  <si>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</si>
  <si>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</si>
  <si>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</si>
  <si>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</si>
  <si>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</si>
  <si>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</si>
  <si>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</si>
  <si>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</si>
  <si>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</si>
  <si>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</si>
  <si>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</si>
  <si>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</si>
  <si>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</si>
  <si>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</si>
  <si>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</si>
  <si>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</si>
  <si>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</si>
  <si>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</si>
  <si>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</si>
  <si>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</si>
  <si>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</si>
  <si>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</si>
  <si>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</si>
  <si>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</si>
  <si>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</si>
  <si>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</si>
  <si>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</si>
  <si>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</si>
  <si>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</si>
  <si>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</si>
  <si>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</si>
  <si>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</si>
  <si>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</si>
  <si>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</si>
  <si>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</si>
  <si>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</si>
  <si>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</si>
  <si>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</si>
  <si>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</si>
  <si>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</si>
  <si>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</si>
  <si>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</si>
  <si>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</si>
  <si>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</si>
  <si>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</si>
  <si>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</si>
  <si>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</si>
  <si>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</si>
  <si>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</si>
  <si>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</si>
  <si>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</si>
  <si>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</si>
  <si>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</si>
  <si>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</si>
  <si>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</si>
  <si>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</si>
  <si>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</si>
  <si>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</si>
  <si>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</si>
  <si>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</si>
  <si>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</si>
  <si>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</si>
  <si>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</si>
  <si>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</si>
  <si>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</si>
  <si>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</si>
  <si>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</si>
  <si>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</si>
  <si>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</si>
  <si>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</si>
  <si>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</si>
  <si>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</si>
  <si>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</si>
  <si>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</si>
  <si>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</si>
  <si>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</si>
  <si>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</si>
  <si>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</si>
  <si>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</si>
  <si>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</si>
  <si>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</si>
  <si>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</si>
  <si>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</si>
  <si>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</si>
  <si>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</si>
  <si>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</si>
  <si>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</si>
  <si>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</si>
  <si>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</si>
  <si>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</si>
  <si>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</si>
  <si>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</si>
  <si>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</si>
  <si>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</si>
  <si>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</si>
  <si>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</si>
  <si>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</si>
  <si>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</si>
  <si>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</si>
  <si>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</si>
  <si>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</si>
  <si>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</si>
  <si>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</si>
  <si>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</si>
  <si>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</si>
  <si>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</si>
  <si>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</si>
  <si>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</si>
  <si>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</si>
  <si>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</si>
  <si>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</si>
  <si>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</si>
  <si>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</si>
  <si>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</si>
  <si>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</si>
  <si>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</si>
  <si>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</si>
  <si>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</si>
  <si>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</si>
  <si>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</si>
  <si>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</si>
  <si>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</si>
  <si>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</si>
  <si>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</si>
  <si>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</si>
  <si>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</si>
  <si>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</si>
  <si>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</si>
  <si>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</si>
  <si>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</si>
  <si>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</si>
  <si>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</si>
  <si>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</si>
  <si>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</si>
  <si>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</si>
  <si>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</si>
  <si>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</si>
  <si>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</si>
  <si>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</si>
  <si>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</si>
  <si>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</si>
  <si>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</si>
  <si>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</si>
  <si>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</si>
  <si>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</si>
  <si>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</si>
  <si>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</si>
  <si>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</si>
  <si>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</si>
  <si>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</si>
  <si>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</si>
  <si>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</si>
  <si>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</si>
  <si>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</si>
  <si>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</si>
  <si>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</si>
  <si>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</si>
  <si>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</si>
  <si>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</si>
  <si>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</si>
  <si>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</si>
  <si>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</si>
  <si>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</si>
  <si>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</si>
  <si>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</si>
  <si>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</si>
  <si>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</si>
  <si>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</si>
  <si>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</si>
  <si>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</si>
  <si>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</si>
  <si>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</si>
  <si>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</si>
  <si>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</si>
  <si>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</si>
  <si>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</si>
  <si>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</si>
  <si>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</si>
  <si>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</si>
  <si>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</si>
  <si>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</si>
  <si>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</si>
  <si>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</si>
  <si>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</si>
  <si>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</si>
  <si>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</si>
  <si>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</si>
  <si>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</si>
  <si>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</si>
  <si>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</si>
  <si>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</si>
  <si>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</si>
  <si>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</si>
  <si>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</si>
  <si>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</si>
  <si>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</si>
  <si>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</si>
  <si>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</si>
  <si>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</si>
  <si>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</si>
  <si>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</si>
  <si>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</si>
  <si>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</si>
  <si>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</si>
  <si>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</si>
  <si>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</si>
  <si>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</si>
  <si>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</si>
  <si>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</si>
  <si>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</si>
  <si>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</si>
  <si>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</si>
  <si>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</si>
  <si>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</si>
  <si>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</si>
  <si>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</si>
  <si>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</si>
  <si>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</si>
  <si>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</si>
  <si>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</si>
  <si>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</si>
  <si>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</si>
  <si>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</si>
  <si>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</si>
  <si>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</si>
  <si>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</si>
  <si>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</si>
  <si>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</si>
  <si>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</si>
  <si>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</si>
  <si>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</si>
  <si>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</si>
  <si>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</si>
  <si>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</si>
  <si>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</si>
  <si>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</si>
  <si>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</si>
  <si>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</si>
  <si>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</si>
  <si>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</si>
  <si>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</si>
  <si>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</si>
  <si>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</si>
  <si>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</si>
  <si>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</si>
  <si>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</si>
  <si>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</si>
  <si>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</si>
  <si>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</si>
  <si>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</si>
  <si>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</si>
  <si>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</si>
  <si>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</si>
  <si>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</si>
  <si>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</si>
  <si>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</si>
  <si>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</si>
  <si>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</si>
  <si>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</si>
  <si>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</si>
  <si>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</si>
  <si>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</si>
  <si>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</si>
  <si>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</si>
  <si>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</si>
  <si>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</si>
  <si>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</si>
  <si>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</si>
  <si>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</si>
  <si>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</si>
  <si>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</si>
  <si>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</si>
  <si>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</si>
  <si>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</si>
  <si>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</si>
  <si>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</si>
  <si>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</si>
  <si>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</si>
  <si>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</si>
  <si>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</si>
  <si>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</si>
  <si>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</si>
  <si>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</si>
  <si>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</si>
  <si>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</si>
  <si>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</si>
  <si>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</si>
  <si>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</si>
  <si>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</si>
  <si>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</si>
  <si>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</si>
  <si>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</si>
  <si>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</si>
  <si>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</si>
  <si>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</si>
  <si>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</si>
  <si>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</si>
  <si>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</si>
  <si>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</si>
  <si>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</si>
  <si>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</si>
  <si>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</si>
  <si>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</si>
  <si>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</si>
  <si>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</si>
  <si>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</si>
  <si>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</si>
  <si>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</si>
  <si>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</si>
  <si>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</si>
  <si>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</si>
  <si>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</si>
  <si>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</si>
  <si>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</si>
  <si>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</si>
  <si>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</si>
  <si>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</si>
  <si>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</si>
  <si>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</si>
  <si>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</si>
  <si>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</si>
  <si>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</si>
  <si>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</si>
  <si>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</si>
  <si>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</si>
  <si>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</si>
  <si>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</si>
  <si>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</si>
  <si>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</si>
  <si>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</si>
  <si>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</si>
  <si>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</si>
  <si>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</si>
  <si>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</si>
  <si>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</si>
  <si>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</si>
  <si>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</si>
  <si>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</si>
  <si>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</si>
  <si>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</si>
  <si>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</si>
  <si>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</si>
  <si>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</si>
  <si>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</si>
  <si>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</si>
  <si>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</si>
  <si>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</si>
  <si>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</si>
  <si>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</si>
  <si>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</si>
  <si>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</si>
  <si>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</si>
  <si>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</si>
  <si>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</si>
  <si>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</si>
  <si>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</si>
  <si>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</si>
  <si>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</si>
  <si>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</si>
  <si>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</si>
  <si>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</si>
  <si>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</si>
  <si>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</si>
  <si>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</si>
  <si>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</si>
  <si>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</si>
  <si>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</si>
  <si>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</si>
  <si>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</si>
  <si>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</si>
  <si>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</si>
  <si>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</si>
  <si>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</si>
  <si>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</si>
  <si>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</si>
  <si>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</si>
  <si>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</si>
  <si>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</si>
  <si>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</si>
  <si>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</si>
  <si>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</si>
  <si>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</si>
  <si>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</si>
  <si>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</si>
  <si>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</si>
  <si>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</si>
  <si>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</si>
  <si>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</si>
  <si>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</si>
  <si>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</si>
  <si>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</si>
  <si>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</si>
  <si>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</si>
  <si>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</si>
  <si>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</si>
  <si>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</si>
  <si>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</si>
  <si>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</si>
  <si>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</si>
  <si>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</si>
  <si>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</si>
  <si>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</si>
  <si>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</si>
  <si>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</si>
  <si>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</si>
  <si>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</si>
  <si>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</si>
  <si>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</si>
  <si>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</si>
  <si>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</si>
  <si>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</si>
  <si>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</si>
  <si>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</si>
  <si>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</si>
  <si>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</si>
  <si>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</si>
  <si>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</si>
  <si>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</si>
  <si>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</si>
  <si>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</si>
  <si>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</si>
  <si>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</si>
  <si>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</si>
  <si>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</si>
  <si>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</si>
  <si>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</si>
  <si>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</si>
  <si>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</si>
  <si>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</si>
  <si>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</si>
  <si>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</si>
  <si>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</si>
  <si>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</si>
  <si>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</si>
  <si>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</si>
  <si>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</si>
  <si>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</si>
  <si>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</si>
  <si>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</si>
  <si>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</si>
  <si>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</si>
  <si>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</si>
  <si>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</si>
  <si>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</si>
  <si>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</si>
  <si>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</si>
  <si>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</si>
  <si>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</si>
  <si>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</si>
  <si>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</si>
  <si>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</si>
  <si>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</si>
  <si>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</si>
  <si>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</si>
  <si>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</si>
  <si>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</si>
  <si>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</si>
  <si>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</si>
  <si>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</si>
  <si>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</si>
  <si>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</si>
  <si>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</si>
  <si>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</si>
  <si>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</si>
  <si>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</si>
  <si>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</si>
  <si>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</si>
  <si>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</si>
  <si>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</si>
  <si>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</si>
  <si>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</si>
  <si>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</si>
  <si>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</si>
  <si>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</si>
  <si>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</si>
  <si>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</si>
  <si>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</si>
  <si>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</si>
  <si>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</si>
  <si>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</si>
  <si>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</si>
  <si>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</si>
  <si>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</si>
  <si>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</si>
  <si>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</si>
  <si>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</si>
  <si>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</si>
  <si>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</si>
  <si>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</si>
  <si>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</si>
  <si>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</si>
  <si>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</si>
  <si>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</si>
  <si>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</si>
  <si>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</si>
  <si>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</si>
  <si>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</si>
  <si>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</si>
  <si>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</si>
  <si>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</si>
  <si>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</si>
  <si>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</si>
  <si>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</si>
  <si>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</si>
  <si>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</si>
  <si>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</si>
  <si>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</si>
  <si>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</si>
  <si>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</si>
  <si>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</si>
  <si>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</si>
  <si>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</si>
  <si>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</si>
  <si>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</si>
  <si>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</si>
  <si>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</si>
  <si>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</si>
  <si>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</si>
  <si>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</si>
  <si>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</si>
  <si>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</si>
  <si>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</si>
  <si>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</si>
  <si>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</si>
  <si>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</si>
  <si>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</si>
  <si>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</si>
  <si>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</si>
  <si>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</si>
  <si>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</si>
  <si>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</si>
  <si>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</si>
  <si>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</si>
  <si>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</si>
  <si>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</si>
  <si>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</si>
  <si>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</si>
  <si>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</si>
  <si>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</si>
  <si>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</si>
  <si>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</si>
  <si>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</si>
  <si>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</si>
  <si>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</si>
  <si>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</si>
  <si>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</si>
  <si>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</si>
  <si>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</si>
  <si>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</si>
  <si>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</si>
  <si>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</si>
  <si>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</si>
  <si>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</si>
  <si>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</si>
  <si>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</si>
  <si>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</si>
  <si>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</si>
  <si>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</si>
  <si>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</si>
  <si>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</si>
  <si>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</si>
  <si>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</si>
  <si>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</si>
  <si>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</si>
  <si>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</si>
  <si>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</si>
  <si>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</si>
  <si>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</si>
  <si>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</si>
  <si>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</si>
  <si>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</si>
  <si>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</si>
  <si>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</si>
  <si>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</si>
  <si>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</si>
  <si>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</si>
  <si>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</si>
  <si>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</si>
  <si>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</si>
  <si>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</si>
  <si>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</si>
  <si>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</si>
  <si>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</si>
  <si>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</si>
  <si>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</si>
  <si>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</si>
  <si>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</si>
  <si>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</si>
  <si>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</si>
  <si>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</si>
  <si>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</si>
  <si>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</si>
  <si>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</si>
  <si>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</si>
  <si>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</si>
  <si>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</si>
  <si>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</si>
  <si>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</si>
  <si>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</si>
  <si>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</si>
  <si>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</si>
  <si>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</si>
  <si>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</si>
  <si>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</si>
  <si>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</si>
  <si>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</si>
  <si>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</si>
  <si>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</si>
  <si>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</si>
  <si>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</si>
  <si>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</si>
  <si>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</si>
  <si>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</si>
  <si>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</si>
  <si>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</si>
  <si>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</si>
  <si>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</si>
  <si>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</si>
  <si>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</si>
  <si>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</si>
  <si>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</si>
  <si>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</si>
  <si>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</si>
  <si>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</si>
  <si>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</si>
  <si>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</si>
  <si>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</si>
  <si>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</si>
  <si>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</si>
  <si>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</si>
  <si>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</si>
  <si>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</si>
  <si>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</si>
  <si>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</si>
  <si>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</si>
  <si>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</si>
  <si>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</si>
  <si>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</si>
  <si>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</si>
  <si>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</si>
  <si>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</si>
  <si>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</si>
  <si>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</si>
  <si>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</si>
  <si>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</si>
  <si>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</si>
  <si>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</si>
  <si>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</si>
  <si>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</si>
  <si>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</si>
  <si>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</si>
  <si>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</si>
  <si>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</si>
  <si>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</si>
  <si>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</si>
  <si>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</si>
  <si>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</si>
  <si>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</si>
  <si>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</si>
  <si>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</si>
  <si>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</si>
  <si>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</si>
  <si>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</si>
  <si>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</si>
  <si>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</si>
  <si>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</si>
  <si>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</si>
  <si>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</si>
  <si>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</si>
  <si>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</si>
  <si>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</si>
  <si>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</si>
  <si>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</si>
  <si>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</si>
  <si>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</si>
  <si>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</si>
  <si>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</si>
  <si>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</si>
  <si>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</si>
  <si>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</si>
  <si>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</si>
  <si>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</si>
  <si>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</si>
  <si>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</si>
  <si>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</si>
  <si>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</si>
  <si>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</si>
  <si>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</si>
  <si>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</si>
  <si>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</si>
  <si>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</si>
  <si>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</si>
  <si>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</si>
  <si>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</si>
  <si>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</si>
  <si>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</si>
  <si>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</si>
  <si>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</si>
  <si>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</si>
  <si>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</si>
  <si>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</si>
  <si>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</si>
  <si>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</si>
  <si>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</si>
  <si>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</si>
  <si>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</si>
  <si>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</si>
  <si>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</si>
  <si>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</si>
  <si>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</si>
  <si>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</si>
  <si>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</si>
  <si>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</si>
  <si>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</si>
  <si>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</si>
  <si>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</si>
  <si>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</si>
  <si>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</si>
  <si>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</si>
  <si>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</si>
  <si>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</si>
  <si>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</si>
  <si>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</si>
  <si>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</si>
  <si>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</si>
  <si>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</si>
  <si>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</si>
  <si>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</si>
  <si>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</si>
  <si>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</si>
  <si>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</si>
  <si>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</si>
  <si>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</si>
  <si>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</si>
  <si>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</si>
  <si>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</si>
  <si>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</si>
  <si>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</si>
  <si>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</si>
  <si>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</si>
  <si>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</si>
  <si>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</si>
  <si>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</si>
  <si>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</si>
  <si>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</si>
  <si>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</si>
  <si>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</si>
  <si>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</si>
  <si>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</si>
  <si>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</si>
  <si>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</si>
  <si>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</si>
  <si>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</si>
  <si>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</si>
  <si>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</si>
  <si>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</si>
  <si>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</si>
  <si>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</si>
  <si>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</si>
  <si>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</si>
  <si>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</si>
  <si>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</si>
  <si>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</si>
  <si>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</si>
  <si>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</si>
  <si>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</si>
  <si>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</si>
  <si>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</si>
  <si>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</si>
  <si>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</si>
  <si>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</si>
  <si>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</si>
  <si>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</si>
  <si>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</si>
  <si>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</si>
  <si>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</si>
  <si>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</si>
  <si>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</si>
  <si>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</si>
  <si>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</si>
  <si>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</si>
  <si>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</si>
  <si>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</si>
  <si>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</si>
  <si>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</si>
  <si>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</si>
  <si>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</si>
  <si>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</si>
  <si>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</si>
  <si>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</si>
  <si>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</si>
  <si>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</si>
  <si>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</si>
  <si>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</si>
  <si>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</si>
  <si>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</si>
  <si>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</si>
  <si>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</si>
  <si>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</si>
  <si>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</si>
  <si>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</si>
  <si>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</si>
  <si>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</si>
  <si>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</si>
  <si>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</si>
  <si>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</si>
  <si>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</si>
  <si>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</si>
  <si>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</si>
  <si>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</si>
  <si>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</si>
  <si>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</si>
  <si>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</si>
  <si>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</si>
  <si>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</si>
  <si>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</si>
  <si>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</si>
  <si>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</si>
  <si>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</si>
  <si>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</si>
  <si>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</si>
  <si>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</si>
  <si>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</si>
  <si>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</si>
  <si>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</si>
  <si>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</si>
  <si>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</si>
  <si>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</si>
  <si>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</si>
  <si>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</si>
  <si>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</si>
  <si>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</si>
  <si>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</si>
  <si>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</si>
  <si>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</si>
  <si>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</si>
  <si>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</si>
  <si>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</si>
  <si>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</si>
  <si>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</si>
  <si>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</si>
  <si>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</si>
  <si>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</si>
  <si>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</si>
  <si>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</si>
  <si>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</si>
  <si>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</si>
  <si>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</si>
  <si>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</si>
  <si>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</si>
  <si>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</si>
  <si>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</si>
  <si>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</si>
  <si>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</si>
  <si>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</si>
  <si>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</si>
  <si>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</si>
  <si>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</si>
  <si>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</si>
  <si>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</si>
  <si>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</si>
  <si>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</si>
  <si>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</si>
  <si>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</si>
  <si>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</si>
  <si>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</si>
  <si>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</si>
  <si>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</si>
  <si>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</si>
  <si>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</si>
  <si>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</si>
  <si>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</si>
  <si>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</si>
  <si>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</si>
  <si>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</si>
  <si>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</si>
  <si>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</si>
  <si>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</si>
  <si>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</si>
  <si>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</si>
  <si>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</si>
  <si>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</si>
  <si>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</si>
  <si>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</si>
  <si>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</si>
  <si>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</si>
  <si>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</si>
  <si>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</si>
  <si>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</si>
  <si>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</si>
  <si>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</si>
  <si>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</si>
  <si>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</si>
  <si>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</si>
  <si>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</si>
  <si>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</si>
  <si>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</si>
  <si>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</si>
  <si>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</si>
  <si>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</si>
  <si>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</si>
  <si>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</si>
  <si>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</si>
  <si>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</si>
  <si>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</si>
  <si>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</si>
  <si>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</si>
  <si>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</si>
  <si>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</si>
  <si>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</si>
  <si>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</si>
  <si>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</si>
  <si>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</si>
  <si>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</si>
  <si>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</si>
  <si>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</si>
  <si>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</si>
  <si>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</si>
  <si>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</si>
  <si>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</si>
  <si>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</si>
  <si>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</si>
  <si>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</si>
  <si>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</si>
  <si>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</si>
  <si>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</si>
  <si>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</si>
  <si>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</si>
  <si>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</si>
  <si>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</si>
  <si>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</si>
  <si>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</si>
  <si>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</si>
  <si>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</si>
  <si>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</si>
  <si>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</si>
  <si>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</si>
  <si>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</si>
  <si>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</si>
  <si>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</si>
  <si>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</si>
  <si>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</si>
  <si>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</si>
  <si>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</si>
  <si>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</si>
  <si>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</si>
  <si>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</si>
  <si>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</si>
  <si>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</si>
  <si>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</si>
  <si>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</si>
  <si>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</si>
  <si>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</si>
  <si>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</si>
  <si>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</si>
  <si>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</si>
  <si>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</si>
  <si>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</si>
  <si>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</si>
  <si>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</si>
  <si>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</si>
  <si>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</si>
  <si>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</si>
  <si>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</si>
  <si>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</si>
  <si>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</si>
  <si>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</si>
  <si>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</si>
  <si>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</si>
  <si>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</si>
  <si>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</si>
  <si>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</si>
  <si>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</si>
  <si>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</si>
  <si>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</si>
  <si>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</si>
  <si>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</si>
  <si>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</si>
  <si>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</si>
  <si>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</si>
  <si>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</si>
  <si>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</si>
  <si>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</si>
  <si>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</si>
  <si>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</si>
  <si>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</si>
  <si>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</si>
  <si>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</si>
  <si>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</si>
  <si>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</si>
  <si>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</si>
  <si>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</si>
  <si>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</si>
  <si>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</si>
  <si>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</si>
  <si>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</si>
  <si>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</si>
  <si>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</si>
  <si>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</si>
  <si>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</si>
  <si>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</si>
  <si>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</si>
  <si>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</si>
  <si>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</si>
  <si>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</si>
  <si>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</si>
  <si>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</si>
  <si>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</si>
  <si>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</si>
  <si>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</si>
  <si>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</si>
  <si>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</si>
  <si>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</si>
  <si>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</si>
  <si>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</si>
  <si>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</si>
  <si>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</si>
  <si>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</si>
  <si>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</si>
  <si>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</si>
  <si>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</si>
  <si>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</si>
  <si>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</si>
  <si>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</si>
  <si>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</si>
  <si>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</si>
  <si>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</si>
  <si>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</si>
  <si>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</si>
  <si>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</si>
  <si>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</si>
  <si>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</si>
  <si>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</si>
  <si>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</si>
  <si>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</si>
  <si>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</si>
  <si>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</si>
  <si>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</si>
  <si>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</si>
  <si>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</si>
  <si>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</si>
  <si>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</si>
  <si>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</si>
  <si>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</si>
  <si>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</si>
  <si>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</si>
  <si>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</si>
  <si>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</si>
  <si>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</si>
  <si>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</si>
  <si>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</si>
  <si>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</si>
  <si>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</si>
  <si>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</si>
  <si>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</si>
  <si>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</si>
  <si>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</si>
  <si>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</si>
  <si>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</si>
  <si>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</si>
  <si>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</si>
  <si>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</si>
  <si>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</si>
  <si>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</si>
  <si>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</si>
  <si>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</si>
  <si>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</si>
  <si>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</si>
  <si>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</si>
  <si>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</si>
  <si>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</si>
  <si>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</si>
  <si>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</si>
  <si>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</si>
  <si>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</si>
  <si>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</si>
  <si>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</si>
  <si>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</si>
  <si>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</si>
  <si>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</si>
  <si>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</si>
  <si>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</si>
  <si>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</si>
  <si>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</si>
  <si>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</si>
  <si>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</si>
  <si>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</si>
  <si>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</si>
  <si>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</si>
  <si>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</si>
  <si>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</si>
  <si>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</si>
  <si>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</si>
  <si>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</si>
  <si>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</si>
  <si>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</si>
  <si>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</si>
  <si>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</si>
  <si>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</si>
  <si>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</si>
  <si>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</si>
  <si>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</si>
  <si>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</si>
  <si>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</si>
  <si>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</si>
  <si>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</si>
  <si>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</si>
  <si>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</si>
  <si>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</si>
  <si>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</si>
  <si>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</si>
  <si>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</si>
  <si>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</si>
  <si>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</si>
  <si>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</si>
  <si>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</si>
  <si>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</si>
  <si>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</si>
  <si>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</si>
  <si>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</si>
  <si>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</si>
  <si>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</si>
  <si>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</si>
  <si>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</si>
  <si>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</si>
  <si>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</si>
  <si>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</si>
  <si>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</si>
  <si>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</si>
  <si>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</si>
  <si>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</si>
  <si>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</si>
  <si>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</si>
  <si>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</si>
  <si>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</si>
  <si>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</si>
  <si>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</si>
  <si>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</si>
  <si>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</si>
  <si>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</si>
  <si>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</si>
  <si>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</si>
  <si>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</si>
  <si>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</si>
  <si>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</si>
  <si>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</si>
  <si>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</si>
  <si>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</si>
  <si>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</si>
  <si>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</si>
  <si>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</si>
  <si>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</si>
  <si>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</si>
  <si>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</si>
  <si>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</si>
  <si>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</si>
  <si>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</si>
  <si>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</si>
  <si>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</si>
  <si>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</si>
  <si>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</si>
  <si>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</si>
  <si>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</si>
  <si>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</si>
  <si>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</si>
  <si>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</si>
  <si>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</si>
  <si>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</si>
  <si>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</si>
  <si>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</si>
  <si>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</si>
  <si>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</si>
  <si>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</si>
  <si>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</si>
  <si>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</si>
  <si>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</si>
  <si>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</si>
  <si>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</si>
  <si>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</si>
  <si>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</si>
  <si>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</si>
  <si>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</si>
  <si>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</si>
  <si>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</si>
  <si>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</si>
  <si>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</si>
  <si>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</si>
  <si>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</si>
  <si>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</si>
  <si>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</si>
  <si>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</si>
  <si>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</si>
  <si>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</si>
  <si>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</si>
  <si>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</si>
  <si>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</si>
  <si>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</si>
  <si>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</si>
  <si>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</si>
  <si>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</si>
  <si>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</si>
  <si>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</si>
  <si>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</si>
  <si>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</si>
  <si>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</si>
  <si>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</si>
  <si>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</si>
  <si>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</si>
  <si>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</si>
  <si>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</si>
  <si>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</si>
  <si>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</si>
  <si>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</si>
  <si>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</si>
  <si>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</si>
  <si>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</si>
  <si>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</si>
  <si>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</si>
  <si>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</si>
  <si>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</si>
  <si>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</si>
  <si>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</si>
  <si>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</si>
  <si>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</si>
  <si>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</si>
  <si>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</si>
  <si>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</si>
  <si>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</si>
  <si>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</si>
  <si>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</si>
  <si>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</si>
  <si>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</si>
  <si>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</si>
  <si>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</si>
  <si>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</si>
  <si>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</si>
  <si>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</si>
  <si>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</si>
  <si>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</si>
  <si>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</si>
  <si>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</si>
  <si>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</si>
  <si>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</si>
  <si>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</si>
  <si>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</si>
  <si>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</si>
  <si>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</si>
  <si>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</si>
  <si>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</si>
  <si>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</si>
  <si>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</si>
  <si>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</si>
  <si>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</si>
  <si>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</si>
  <si>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</si>
  <si>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</si>
  <si>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</si>
  <si>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</si>
  <si>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</si>
  <si>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</si>
  <si>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</si>
  <si>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</si>
  <si>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</si>
  <si>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</si>
  <si>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</si>
  <si>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</si>
  <si>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</si>
  <si>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</si>
  <si>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</si>
  <si>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</si>
  <si>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</si>
  <si>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</si>
  <si>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</si>
  <si>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</si>
  <si>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</si>
  <si>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</si>
  <si>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</si>
  <si>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</si>
  <si>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</si>
  <si>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</si>
  <si>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</si>
  <si>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</si>
  <si>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</si>
  <si>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</si>
  <si>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</si>
  <si>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</si>
  <si>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</si>
  <si>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</si>
  <si>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</si>
  <si>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</si>
  <si>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</si>
  <si>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</si>
  <si>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</si>
  <si>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</si>
  <si>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</si>
  <si>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</si>
  <si>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</si>
  <si>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</si>
  <si>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</si>
  <si>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</si>
  <si>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</si>
  <si>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</si>
  <si>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</si>
  <si>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</si>
  <si>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</si>
  <si>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</si>
  <si>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</si>
  <si>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</si>
  <si>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</si>
  <si>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</si>
  <si>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</si>
  <si>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</si>
  <si>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</si>
  <si>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</si>
  <si>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</si>
  <si>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</si>
  <si>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</si>
  <si>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</si>
  <si>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</si>
  <si>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</si>
  <si>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</si>
  <si>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</si>
  <si>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</si>
  <si>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</si>
  <si>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</si>
  <si>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</si>
  <si>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</si>
  <si>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</si>
  <si>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</si>
  <si>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</si>
  <si>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</si>
  <si>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</si>
  <si>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</si>
  <si>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</si>
  <si>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</si>
  <si>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</si>
  <si>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</si>
  <si>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</si>
  <si>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</si>
  <si>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</si>
  <si>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</si>
  <si>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</si>
  <si>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</si>
  <si>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</si>
  <si>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</si>
  <si>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</si>
  <si>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</si>
  <si>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</si>
  <si>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</si>
  <si>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</si>
  <si>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</si>
  <si>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</si>
  <si>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</si>
  <si>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</si>
  <si>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</si>
  <si>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</si>
  <si>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</si>
  <si>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</si>
  <si>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</si>
  <si>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</si>
  <si>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</si>
  <si>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</si>
  <si>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</si>
  <si>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</si>
  <si>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</si>
  <si>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</si>
  <si>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</si>
  <si>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</si>
  <si>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</si>
  <si>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</si>
  <si>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</si>
  <si>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</si>
  <si>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</si>
  <si>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</si>
  <si>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</si>
  <si>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</si>
  <si>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</si>
  <si>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</si>
  <si>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</si>
  <si>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</si>
  <si>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</si>
  <si>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</si>
  <si>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</si>
  <si>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</si>
  <si>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</si>
  <si>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</si>
  <si>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</si>
  <si>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</si>
  <si>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</si>
  <si>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</si>
  <si>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</si>
  <si>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</si>
  <si>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</si>
  <si>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</si>
  <si>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</si>
  <si>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</si>
  <si>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</si>
  <si>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</si>
  <si>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</si>
  <si>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</si>
  <si>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</si>
  <si>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</si>
  <si>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</si>
  <si>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</si>
  <si>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</si>
  <si>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</si>
  <si>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</si>
  <si>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</si>
  <si>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</si>
  <si>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</si>
  <si>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</si>
  <si>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</si>
  <si>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</si>
  <si>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</si>
  <si>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</si>
  <si>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</si>
  <si>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</si>
  <si>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</si>
  <si>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</si>
  <si>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</si>
  <si>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</si>
  <si>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</si>
  <si>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</si>
  <si>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</si>
  <si>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</si>
  <si>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</si>
  <si>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</si>
  <si>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</si>
  <si>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</si>
  <si>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</si>
  <si>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</si>
  <si>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</si>
  <si>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</si>
  <si>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</si>
  <si>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</si>
  <si>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</si>
  <si>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</si>
  <si>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</si>
  <si>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</si>
  <si>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</si>
  <si>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</si>
  <si>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</si>
  <si>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</si>
  <si>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</si>
  <si>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</si>
  <si>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</si>
  <si>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</si>
  <si>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</si>
  <si>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</si>
  <si>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</si>
  <si>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</si>
  <si>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</si>
  <si>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</si>
  <si>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</si>
  <si>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</si>
  <si>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</si>
  <si>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</si>
  <si>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</si>
  <si>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</si>
  <si>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</si>
  <si>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</si>
  <si>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</si>
  <si>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</si>
  <si>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</si>
  <si>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</si>
  <si>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</si>
  <si>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</si>
  <si>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</si>
  <si>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</si>
  <si>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</si>
  <si>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</si>
  <si>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</si>
  <si>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</si>
  <si>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</si>
  <si>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</si>
  <si>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</si>
  <si>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</si>
  <si>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</si>
  <si>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</si>
  <si>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</si>
  <si>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</si>
  <si>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</si>
  <si>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</si>
  <si>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</si>
  <si>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</si>
  <si>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</si>
  <si>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</si>
  <si>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</si>
  <si>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</si>
  <si>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</si>
  <si>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</si>
  <si>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</si>
  <si>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</si>
  <si>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</si>
  <si>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</si>
  <si>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</si>
  <si>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</si>
  <si>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</si>
  <si>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</si>
  <si>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</si>
  <si>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</si>
  <si>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</si>
  <si>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</si>
  <si>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</si>
  <si>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</si>
  <si>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</si>
  <si>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</si>
  <si>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</si>
  <si>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</si>
  <si>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</si>
  <si>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</si>
  <si>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</si>
  <si>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</si>
  <si>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</si>
  <si>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</si>
  <si>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</si>
  <si>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</si>
  <si>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</si>
  <si>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</si>
  <si>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</si>
  <si>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</si>
  <si>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</si>
  <si>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</si>
  <si>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</si>
  <si>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</si>
  <si>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</si>
  <si>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</si>
  <si>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</si>
  <si>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</si>
  <si>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</si>
  <si>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</si>
  <si>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</si>
  <si>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</si>
  <si>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</si>
  <si>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</si>
  <si>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</si>
  <si>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</si>
  <si>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</si>
  <si>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</si>
  <si>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</si>
  <si>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</si>
  <si>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</si>
  <si>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</si>
  <si>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</si>
  <si>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</si>
  <si>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</si>
  <si>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</si>
  <si>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</si>
  <si>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</si>
  <si>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</si>
  <si>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</si>
  <si>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</si>
  <si>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</si>
  <si>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</si>
  <si>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</si>
  <si>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</si>
  <si>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</si>
  <si>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</si>
  <si>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</si>
  <si>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</si>
  <si>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</si>
  <si>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</si>
  <si>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</si>
  <si>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</si>
  <si>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</si>
  <si>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</si>
  <si>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</si>
  <si>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</si>
  <si>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</si>
  <si>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</si>
  <si>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</si>
  <si>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</si>
  <si>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</si>
  <si>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</si>
  <si>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</si>
  <si>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</si>
  <si>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</si>
  <si>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</si>
  <si>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</si>
  <si>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</si>
  <si>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</si>
  <si>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</si>
  <si>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</si>
  <si>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</si>
  <si>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</si>
  <si>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</si>
  <si>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</si>
  <si>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</si>
  <si>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</si>
  <si>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</si>
  <si>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</si>
  <si>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</si>
  <si>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</si>
  <si>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</si>
  <si>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</si>
  <si>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</si>
  <si>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</si>
  <si>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</si>
  <si>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</si>
  <si>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</si>
  <si>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</si>
  <si>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</si>
  <si>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</si>
  <si>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</si>
  <si>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</si>
  <si>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</si>
  <si>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</si>
  <si>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</si>
  <si>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</si>
  <si>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</si>
  <si>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</si>
  <si>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</si>
  <si>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</si>
  <si>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</si>
  <si>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</si>
  <si>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</si>
  <si>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</si>
  <si>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</si>
  <si>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</si>
  <si>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</si>
  <si>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</si>
  <si>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</si>
  <si>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</si>
  <si>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</si>
  <si>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</si>
  <si>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</si>
  <si>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</si>
  <si>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</si>
  <si>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</si>
  <si>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</si>
  <si>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</si>
  <si>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</si>
  <si>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</si>
  <si>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</si>
  <si>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</si>
  <si>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</si>
  <si>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</si>
  <si>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</si>
  <si>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</si>
  <si>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</si>
  <si>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</si>
  <si>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</si>
  <si>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</si>
  <si>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</si>
  <si>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</si>
  <si>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</si>
  <si>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</si>
  <si>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</si>
  <si>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</si>
  <si>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</si>
  <si>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</si>
  <si>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</si>
  <si>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</si>
  <si>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</si>
  <si>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</si>
  <si>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</si>
  <si>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</si>
  <si>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</si>
  <si>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</si>
  <si>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</si>
  <si>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</si>
  <si>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</si>
  <si>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</si>
  <si>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</si>
  <si>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</si>
  <si>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</si>
  <si>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</si>
  <si>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</si>
  <si>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</si>
  <si>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</si>
  <si>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</si>
  <si>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</si>
  <si>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</si>
  <si>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</si>
  <si>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</si>
  <si>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</si>
  <si>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</si>
  <si>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</si>
  <si>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</si>
  <si>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</si>
  <si>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</si>
  <si>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</si>
  <si>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</si>
  <si>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</si>
  <si>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</si>
  <si>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</si>
  <si>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</si>
  <si>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</si>
  <si>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</si>
  <si>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</si>
  <si>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</si>
  <si>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</si>
  <si>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</si>
  <si>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</si>
  <si>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</si>
  <si>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</si>
  <si>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</si>
  <si>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</si>
  <si>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</si>
  <si>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</si>
  <si>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</si>
  <si>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</si>
  <si>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</si>
  <si>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</si>
  <si>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</si>
  <si>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</si>
  <si>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</si>
  <si>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</si>
  <si>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</si>
  <si>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</si>
  <si>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</si>
  <si>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</si>
  <si>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</si>
  <si>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</si>
  <si>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</si>
  <si>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</si>
  <si>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</si>
  <si>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</si>
  <si>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</si>
  <si>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</si>
  <si>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</si>
  <si>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</si>
  <si>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</si>
  <si>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</si>
  <si>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</si>
  <si>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</si>
  <si>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</si>
  <si>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</si>
  <si>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</si>
  <si>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</si>
  <si>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</si>
  <si>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</si>
  <si>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</si>
  <si>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</si>
  <si>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</si>
  <si>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</si>
  <si>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</si>
  <si>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</si>
  <si>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</si>
  <si>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</si>
  <si>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</si>
  <si>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</si>
  <si>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</si>
  <si>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</si>
  <si>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</si>
  <si>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</si>
  <si>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</si>
  <si>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</si>
  <si>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</si>
  <si>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</si>
  <si>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</si>
  <si>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</si>
  <si>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</si>
  <si>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</si>
  <si>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</si>
  <si>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</si>
  <si>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</si>
  <si>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</si>
  <si>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</si>
  <si>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</si>
  <si>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</si>
  <si>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</si>
  <si>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</si>
  <si>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</si>
  <si>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</si>
  <si>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</si>
  <si>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</si>
  <si>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</si>
  <si>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</si>
  <si>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</si>
  <si>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</si>
  <si>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</si>
  <si>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</si>
  <si>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</si>
  <si>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</si>
  <si>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</si>
  <si>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</si>
  <si>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</si>
  <si>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</si>
  <si>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</si>
  <si>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</si>
  <si>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</si>
  <si>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</si>
  <si>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</si>
  <si>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</si>
  <si>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</si>
  <si>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</si>
  <si>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</si>
  <si>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</si>
  <si>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</si>
  <si>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</si>
  <si>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</si>
  <si>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</si>
  <si>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</si>
  <si>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</si>
  <si>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</si>
  <si>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</si>
  <si>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</si>
  <si>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</si>
  <si>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</si>
  <si>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</si>
  <si>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</si>
  <si>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</si>
  <si>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</si>
  <si>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</si>
  <si>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</si>
  <si>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</si>
  <si>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</si>
  <si>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</si>
  <si>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</si>
  <si>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</si>
  <si>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</si>
  <si>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</si>
  <si>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</si>
  <si>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</si>
  <si>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</si>
  <si>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</si>
  <si>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</si>
  <si>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</si>
  <si>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</si>
  <si>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</si>
  <si>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</si>
  <si>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</si>
  <si>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</si>
  <si>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</si>
  <si>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</si>
  <si>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</si>
  <si>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</si>
  <si>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</si>
  <si>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</si>
  <si>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</si>
  <si>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</si>
  <si>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</si>
  <si>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</si>
  <si>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</si>
  <si>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</si>
  <si>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</si>
  <si>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</si>
  <si>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</si>
  <si>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</si>
  <si>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</si>
  <si>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</si>
  <si>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</si>
  <si>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</si>
  <si>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</si>
  <si>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</si>
  <si>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</si>
  <si>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</si>
  <si>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</si>
  <si>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</si>
  <si>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</si>
  <si>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</si>
  <si>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</si>
  <si>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</si>
  <si>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</si>
  <si>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</si>
  <si>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</si>
  <si>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</si>
  <si>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</si>
  <si>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</si>
  <si>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</si>
  <si>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</si>
  <si>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</si>
  <si>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</si>
  <si>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</si>
  <si>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</si>
  <si>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</si>
  <si>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</si>
  <si>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</si>
  <si>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</si>
  <si>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</si>
  <si>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</si>
  <si>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</si>
  <si>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</si>
  <si>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</si>
  <si>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</si>
  <si>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</si>
  <si>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</si>
  <si>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</si>
  <si>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</si>
  <si>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</si>
  <si>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</si>
  <si>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</si>
  <si>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</si>
  <si>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</si>
  <si>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</si>
  <si>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</si>
  <si>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</si>
  <si>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</si>
  <si>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</si>
  <si>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</si>
  <si>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</si>
  <si>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</si>
  <si>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</si>
  <si>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</si>
  <si>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</si>
  <si>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</si>
  <si>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</si>
  <si>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</si>
  <si>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</si>
  <si>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</si>
  <si>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</si>
  <si>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</si>
  <si>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</si>
  <si>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</si>
  <si>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</si>
  <si>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</si>
  <si>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</si>
  <si>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</si>
  <si>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</si>
  <si>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</si>
  <si>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</si>
  <si>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</si>
  <si>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</si>
  <si>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</si>
  <si>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</si>
  <si>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</si>
  <si>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</si>
  <si>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</si>
  <si>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</si>
  <si>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</si>
  <si>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</si>
  <si>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</si>
  <si>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</si>
  <si>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</si>
  <si>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</si>
  <si>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</si>
  <si>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</si>
  <si>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</si>
  <si>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</si>
  <si>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</si>
  <si>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</si>
  <si>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</si>
  <si>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</si>
  <si>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</si>
  <si>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</si>
  <si>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</si>
  <si>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</si>
  <si>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</si>
  <si>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</si>
  <si>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</si>
  <si>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</si>
  <si>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</si>
  <si>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</si>
  <si>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</si>
  <si>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</si>
  <si>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</si>
  <si>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</si>
  <si>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</si>
  <si>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</si>
  <si>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</si>
  <si>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</si>
  <si>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</si>
  <si>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</si>
  <si>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</si>
  <si>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</si>
  <si>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</si>
  <si>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</si>
  <si>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</si>
  <si>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</si>
  <si>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</si>
  <si>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</si>
  <si>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</si>
  <si>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</si>
  <si>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</si>
  <si>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</si>
  <si>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</si>
  <si>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</si>
  <si>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</si>
  <si>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</si>
  <si>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</si>
  <si>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</si>
  <si>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</si>
  <si>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</si>
  <si>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</si>
  <si>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</si>
  <si>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</si>
  <si>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</si>
  <si>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</si>
  <si>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</si>
  <si>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</si>
  <si>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</si>
  <si>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</si>
  <si>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</si>
  <si>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</si>
  <si>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</si>
  <si>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</si>
  <si>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</si>
  <si>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</si>
  <si>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</si>
  <si>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</si>
  <si>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</si>
  <si>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</si>
  <si>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</si>
  <si>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</si>
  <si>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</si>
  <si>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</si>
  <si>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</si>
  <si>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</si>
  <si>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</si>
  <si>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</si>
  <si>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</si>
  <si>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</si>
  <si>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</si>
  <si>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</si>
  <si>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</si>
  <si>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</si>
  <si>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</si>
  <si>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</si>
  <si>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</si>
  <si>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</si>
  <si>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</si>
  <si>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</si>
  <si>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</si>
  <si>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</si>
  <si>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</si>
  <si>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</si>
  <si>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</si>
  <si>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</si>
  <si>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</si>
  <si>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</si>
  <si>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</si>
  <si>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</si>
  <si>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</si>
  <si>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</si>
  <si>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</si>
  <si>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</si>
  <si>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</si>
  <si>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</si>
  <si>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</si>
  <si>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</si>
  <si>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</si>
  <si>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</si>
  <si>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</si>
  <si>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</si>
  <si>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</si>
  <si>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</si>
  <si>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</si>
  <si>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</si>
  <si>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</si>
  <si>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</si>
  <si>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</si>
  <si>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</si>
  <si>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</si>
  <si>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</si>
  <si>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</si>
  <si>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</si>
  <si>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</si>
  <si>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</si>
  <si>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</si>
  <si>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</si>
  <si>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</si>
  <si>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</si>
  <si>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</si>
  <si>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</si>
  <si>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</si>
  <si>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</si>
  <si>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</si>
  <si>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</si>
  <si>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</si>
  <si>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</si>
  <si>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</si>
  <si>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</si>
  <si>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</si>
  <si>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</si>
  <si>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</si>
  <si>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</si>
  <si>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</si>
  <si>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</si>
  <si>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</si>
  <si>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</si>
  <si>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</si>
  <si>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</si>
  <si>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</si>
  <si>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</si>
  <si>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</si>
  <si>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</si>
  <si>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</si>
  <si>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</si>
  <si>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</si>
  <si>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</si>
  <si>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</si>
  <si>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</si>
  <si>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</si>
  <si>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</si>
  <si>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</si>
  <si>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</si>
  <si>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</si>
  <si>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</si>
  <si>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</si>
  <si>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</si>
  <si>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</si>
  <si>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</si>
  <si>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</si>
  <si>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</si>
  <si>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</si>
  <si>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</si>
  <si>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</si>
  <si>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</si>
  <si>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</si>
  <si>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</si>
  <si>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</si>
  <si>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</si>
  <si>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</si>
  <si>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</si>
  <si>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</si>
  <si>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</si>
  <si>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</si>
  <si>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</si>
  <si>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</si>
  <si>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</si>
  <si>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</si>
  <si>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</si>
  <si>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</si>
  <si>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</si>
  <si>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</si>
  <si>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</si>
  <si>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</si>
  <si>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</si>
  <si>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</si>
  <si>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</si>
  <si>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</si>
  <si>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</si>
  <si>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</si>
  <si>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</si>
  <si>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</si>
  <si>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</si>
  <si>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</si>
  <si>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</si>
  <si>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</si>
  <si>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</si>
  <si>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</si>
  <si>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</si>
  <si>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</si>
  <si>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</si>
  <si>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</si>
  <si>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</si>
  <si>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</si>
  <si>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</si>
  <si>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</si>
  <si>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</si>
  <si>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</si>
  <si>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</si>
  <si>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</si>
  <si>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</si>
  <si>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</si>
  <si>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</si>
  <si>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</si>
  <si>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</si>
  <si>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</si>
  <si>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</si>
  <si>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</si>
  <si>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</si>
  <si>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</si>
  <si>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</si>
  <si>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</si>
  <si>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</si>
  <si>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</si>
  <si>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</si>
  <si>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</si>
  <si>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</si>
  <si>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</si>
  <si>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</si>
  <si>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</si>
  <si>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</si>
  <si>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</si>
  <si>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</si>
  <si>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</si>
  <si>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</si>
  <si>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</si>
  <si>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</si>
  <si>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</si>
  <si>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</si>
  <si>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</si>
  <si>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</si>
  <si>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</si>
  <si>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</si>
  <si>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</si>
  <si>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</si>
  <si>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</si>
  <si>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</si>
  <si>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</si>
  <si>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</si>
  <si>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</si>
  <si>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</si>
  <si>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</si>
  <si>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</si>
  <si>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</si>
  <si>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</si>
  <si>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</si>
  <si>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</si>
  <si>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</si>
  <si>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</si>
  <si>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</si>
  <si>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</si>
  <si>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</si>
  <si>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</si>
  <si>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</si>
  <si>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</si>
  <si>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</si>
  <si>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</si>
  <si>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</si>
  <si>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</si>
  <si>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</si>
  <si>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</si>
  <si>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</si>
  <si>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</si>
  <si>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</si>
  <si>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</si>
  <si>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</si>
  <si>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</si>
  <si>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</si>
  <si>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</si>
  <si>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</si>
  <si>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</si>
  <si>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</si>
  <si>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</si>
  <si>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</si>
  <si>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</si>
  <si>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</si>
  <si>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</si>
  <si>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</si>
  <si>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</si>
  <si>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</si>
  <si>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</si>
  <si>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</si>
  <si>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</si>
  <si>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</si>
  <si>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</si>
  <si>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</si>
  <si>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</si>
  <si>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</si>
  <si>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</si>
  <si>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</si>
  <si>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</si>
  <si>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</si>
  <si>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</si>
  <si>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</si>
  <si>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</si>
  <si>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</si>
  <si>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</si>
  <si>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</si>
  <si>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</si>
  <si>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</si>
  <si>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</si>
  <si>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</si>
  <si>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</si>
  <si>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</si>
  <si>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</si>
  <si>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</si>
  <si>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</si>
  <si>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</si>
  <si>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</si>
  <si>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</si>
  <si>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</si>
  <si>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</si>
  <si>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</si>
  <si>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</si>
  <si>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</si>
  <si>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</si>
  <si>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</si>
  <si>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</si>
  <si>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</si>
  <si>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</si>
  <si>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</si>
  <si>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</si>
  <si>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</si>
  <si>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</si>
  <si>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</si>
  <si>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</si>
  <si>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</si>
  <si>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</si>
  <si>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</si>
  <si>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</si>
  <si>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</si>
  <si>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</si>
  <si>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</si>
  <si>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</si>
  <si>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</si>
  <si>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</si>
  <si>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</si>
  <si>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</si>
  <si>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</si>
  <si>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</si>
  <si>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</si>
  <si>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</si>
  <si>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</si>
  <si>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</si>
  <si>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</si>
  <si>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</si>
  <si>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</si>
  <si>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</si>
  <si>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</si>
  <si>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</si>
  <si>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</si>
  <si>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</si>
  <si>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</si>
  <si>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</si>
  <si>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</si>
  <si>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</si>
  <si>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</si>
  <si>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</si>
  <si>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</si>
  <si>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</si>
  <si>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</si>
  <si>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</si>
  <si>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</si>
  <si>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</si>
  <si>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</si>
  <si>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</si>
  <si>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</si>
  <si>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</si>
  <si>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</si>
  <si>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</si>
  <si>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</si>
  <si>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</si>
  <si>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</si>
  <si>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</si>
  <si>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</si>
  <si>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</si>
  <si>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</si>
  <si>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</si>
  <si>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</si>
  <si>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</si>
  <si>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</si>
  <si>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</si>
  <si>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</si>
  <si>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</si>
  <si>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</si>
  <si>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</si>
  <si>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</si>
  <si>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</si>
  <si>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</si>
  <si>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</si>
  <si>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</si>
  <si>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</si>
  <si>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</si>
  <si>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</si>
  <si>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</si>
  <si>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</si>
  <si>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</si>
  <si>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</si>
  <si>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</si>
  <si>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</si>
  <si>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</si>
  <si>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</si>
  <si>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</si>
  <si>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</si>
  <si>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</si>
  <si>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</si>
  <si>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</si>
  <si>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</si>
  <si>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</si>
  <si>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</si>
  <si>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</si>
  <si>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</si>
  <si>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</si>
  <si>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</si>
  <si>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</si>
  <si>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</si>
  <si>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</si>
  <si>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</si>
  <si>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</si>
  <si>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</si>
  <si>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</si>
  <si>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</si>
  <si>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</si>
  <si>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</si>
  <si>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</si>
  <si>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</si>
  <si>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</si>
  <si>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</si>
  <si>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</si>
  <si>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</si>
  <si>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</si>
  <si>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</si>
  <si>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</si>
  <si>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</si>
  <si>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</si>
  <si>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</si>
  <si>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</si>
  <si>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</si>
  <si>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</si>
  <si>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</si>
  <si>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</si>
  <si>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</si>
  <si>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</si>
  <si>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</si>
  <si>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</si>
  <si>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</si>
  <si>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</si>
  <si>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</si>
  <si>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</si>
  <si>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</si>
  <si>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</si>
  <si>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</si>
  <si>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</si>
  <si>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</si>
  <si>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</si>
  <si>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</si>
  <si>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</si>
  <si>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</si>
  <si>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</si>
  <si>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</si>
  <si>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</si>
  <si>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</si>
  <si>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</si>
  <si>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</si>
  <si>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</si>
  <si>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</si>
  <si>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</si>
  <si>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</si>
  <si>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</si>
  <si>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</si>
  <si>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</si>
  <si>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</si>
  <si>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</si>
  <si>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</si>
  <si>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</si>
  <si>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</si>
  <si>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</si>
  <si>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</si>
  <si>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</si>
  <si>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</si>
  <si>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</si>
  <si>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</si>
  <si>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</si>
  <si>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</si>
  <si>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</si>
  <si>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</si>
  <si>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</si>
  <si>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</si>
  <si>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</si>
  <si>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</si>
  <si>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</si>
  <si>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</si>
  <si>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</si>
  <si>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</si>
  <si>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</si>
  <si>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</si>
  <si>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</si>
  <si>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</si>
  <si>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</si>
  <si>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</si>
  <si>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</si>
  <si>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</si>
  <si>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</si>
  <si>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</si>
  <si>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</si>
  <si>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</si>
  <si>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</si>
  <si>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</si>
  <si>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</si>
  <si>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</si>
  <si>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</si>
  <si>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</si>
  <si>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</si>
  <si>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</si>
  <si>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</si>
  <si>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</si>
  <si>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</si>
  <si>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</si>
  <si>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</si>
  <si>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</si>
  <si>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</si>
  <si>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</si>
  <si>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</si>
  <si>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</si>
  <si>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</si>
  <si>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</si>
  <si>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</si>
  <si>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</si>
  <si>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</si>
  <si>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</si>
  <si>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</si>
  <si>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</si>
  <si>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</si>
  <si>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</si>
  <si>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</si>
  <si>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</si>
  <si>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</si>
  <si>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</si>
  <si>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</si>
  <si>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</si>
  <si>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</si>
  <si>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</si>
  <si>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</si>
  <si>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</si>
  <si>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</si>
  <si>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</si>
  <si>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</si>
  <si>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</si>
  <si>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</si>
  <si>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</si>
  <si>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</si>
  <si>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</si>
  <si>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</si>
  <si>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</si>
  <si>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</si>
  <si>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</si>
  <si>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</si>
  <si>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</si>
  <si>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</si>
  <si>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</si>
  <si>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</si>
  <si>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</si>
  <si>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</si>
  <si>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</si>
  <si>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</si>
  <si>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</si>
  <si>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</si>
  <si>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</si>
  <si>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</si>
  <si>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</si>
  <si>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</si>
  <si>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</si>
  <si>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</si>
  <si>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</si>
  <si>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</si>
  <si>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</si>
  <si>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</si>
  <si>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</si>
  <si>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</si>
  <si>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</si>
  <si>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</si>
  <si>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</si>
  <si>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</si>
  <si>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</si>
  <si>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</si>
  <si>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</si>
  <si>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</si>
  <si>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</si>
  <si>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</si>
  <si>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</si>
  <si>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</si>
  <si>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</si>
  <si>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</si>
  <si>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</si>
  <si>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</si>
  <si>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</si>
  <si>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</si>
  <si>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</si>
  <si>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</si>
  <si>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</si>
  <si>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</si>
  <si>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</si>
  <si>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</si>
  <si>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</si>
  <si>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</si>
  <si>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</si>
  <si>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</si>
  <si>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</si>
  <si>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</si>
  <si>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</si>
  <si>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</si>
  <si>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</si>
  <si>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</si>
  <si>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</si>
  <si>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</si>
  <si>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</si>
  <si>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</si>
  <si>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</si>
  <si>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</si>
  <si>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</si>
  <si>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</si>
  <si>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</si>
  <si>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</si>
  <si>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</si>
  <si>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</si>
  <si>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</si>
  <si>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</si>
  <si>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</si>
  <si>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</si>
  <si>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</si>
  <si>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</si>
  <si>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</si>
  <si>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</si>
  <si>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</si>
  <si>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</si>
  <si>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</si>
  <si>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</si>
  <si>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</si>
  <si>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</si>
  <si>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</si>
  <si>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</si>
  <si>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</si>
  <si>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</si>
  <si>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</si>
  <si>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</si>
  <si>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</si>
  <si>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</si>
  <si>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</si>
  <si>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</si>
  <si>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</si>
  <si>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</si>
  <si>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</si>
  <si>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</si>
  <si>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</si>
  <si>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</si>
  <si>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</si>
  <si>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</si>
  <si>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</si>
  <si>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</si>
  <si>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</si>
  <si>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</si>
  <si>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</si>
  <si>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</si>
  <si>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</si>
  <si>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</si>
  <si>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</si>
  <si>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</si>
  <si>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</si>
  <si>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</si>
  <si>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</si>
  <si>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</si>
  <si>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</si>
  <si>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</si>
  <si>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</si>
  <si>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</si>
  <si>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</si>
  <si>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</si>
  <si>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</si>
  <si>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</si>
  <si>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</si>
  <si>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</si>
  <si>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</si>
  <si>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</si>
  <si>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</si>
  <si>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</si>
  <si>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</si>
  <si>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</si>
  <si>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</si>
  <si>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</si>
  <si>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</si>
  <si>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</si>
  <si>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</si>
  <si>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</si>
  <si>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</si>
  <si>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</si>
  <si>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</si>
  <si>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</si>
  <si>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</si>
  <si>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</si>
  <si>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</si>
  <si>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</si>
  <si>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</si>
  <si>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</si>
  <si>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</si>
  <si>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</si>
  <si>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</si>
  <si>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</si>
  <si>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</si>
  <si>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</si>
  <si>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</si>
  <si>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</si>
  <si>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</si>
  <si>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</si>
  <si>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</si>
  <si>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</si>
  <si>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</si>
  <si>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</si>
  <si>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</si>
  <si>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</si>
  <si>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</si>
  <si>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</si>
  <si>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</si>
  <si>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</si>
  <si>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</si>
  <si>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</si>
  <si>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</si>
  <si>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</si>
  <si>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</si>
  <si>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</si>
  <si>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</si>
  <si>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</si>
  <si>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</si>
  <si>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</si>
  <si>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</si>
  <si>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</si>
  <si>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</si>
  <si>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</si>
  <si>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</si>
  <si>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</si>
  <si>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</si>
  <si>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</si>
  <si>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</si>
  <si>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</si>
  <si>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</si>
  <si>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</si>
  <si>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</si>
  <si>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</si>
  <si>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</si>
  <si>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</si>
  <si>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</si>
  <si>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</si>
  <si>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</si>
  <si>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</si>
  <si>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</si>
  <si>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</si>
  <si>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</si>
  <si>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</si>
  <si>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</si>
  <si>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</si>
  <si>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</si>
  <si>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</si>
  <si>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</si>
  <si>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</si>
  <si>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</si>
  <si>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</si>
  <si>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</si>
  <si>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</si>
  <si>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</si>
  <si>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</si>
  <si>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</si>
  <si>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</si>
  <si>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</si>
  <si>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</si>
  <si>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</si>
  <si>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</si>
  <si>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</si>
  <si>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</si>
  <si>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</si>
  <si>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</si>
  <si>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</si>
  <si>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</si>
  <si>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</si>
  <si>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</si>
  <si>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</si>
  <si>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</si>
  <si>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</si>
  <si>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</si>
  <si>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</si>
  <si>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</si>
  <si>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</si>
  <si>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</si>
  <si>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</si>
  <si>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</si>
  <si>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</si>
  <si>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</si>
  <si>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</si>
  <si>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</si>
  <si>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</si>
  <si>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</si>
  <si>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</si>
  <si>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</si>
  <si>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</si>
  <si>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</si>
  <si>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</si>
  <si>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</si>
  <si>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</si>
  <si>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</si>
  <si>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</si>
  <si>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</si>
  <si>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</si>
  <si>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</si>
  <si>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</si>
  <si>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</si>
  <si>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</si>
  <si>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</si>
  <si>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</si>
  <si>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</si>
  <si>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</si>
  <si>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</si>
  <si>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</si>
  <si>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</si>
  <si>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</si>
  <si>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</si>
  <si>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</si>
  <si>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</si>
  <si>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</si>
  <si>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</si>
  <si>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</si>
  <si>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</si>
  <si>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</si>
  <si>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</si>
  <si>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</si>
  <si>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</si>
  <si>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</si>
  <si>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</si>
  <si>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</si>
  <si>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</si>
  <si>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</si>
  <si>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</si>
  <si>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</si>
  <si>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</si>
  <si>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</si>
  <si>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</si>
  <si>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</si>
  <si>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</si>
  <si>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</si>
  <si>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</si>
  <si>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</si>
  <si>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</si>
  <si>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</si>
  <si>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</si>
  <si>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</si>
  <si>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</si>
  <si>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</si>
  <si>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</si>
  <si>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</si>
  <si>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</si>
  <si>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</si>
  <si>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</si>
  <si>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</si>
  <si>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</si>
  <si>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</si>
  <si>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</si>
  <si>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</si>
  <si>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</si>
  <si>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</si>
  <si>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</si>
  <si>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</si>
  <si>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</si>
  <si>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</si>
  <si>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</si>
  <si>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</si>
  <si>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</si>
  <si>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</si>
  <si>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</si>
  <si>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</si>
  <si>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</si>
  <si>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</si>
  <si>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</si>
  <si>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</si>
  <si>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</si>
  <si>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</si>
  <si>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</si>
  <si>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</si>
  <si>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</si>
  <si>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</si>
  <si>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</si>
  <si>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</si>
  <si>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</si>
  <si>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</si>
  <si>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</si>
  <si>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</si>
  <si>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</si>
  <si>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</si>
  <si>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</si>
  <si>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</si>
  <si>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</si>
  <si>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</si>
  <si>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</si>
  <si>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</si>
  <si>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</si>
  <si>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</si>
  <si>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</si>
  <si>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</si>
  <si>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</si>
  <si>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</si>
  <si>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</si>
  <si>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</si>
  <si>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</si>
  <si>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</si>
  <si>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</si>
  <si>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</si>
  <si>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</si>
  <si>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</si>
  <si>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</si>
  <si>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</si>
  <si>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</si>
  <si>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</si>
  <si>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</si>
  <si>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</si>
  <si>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</si>
  <si>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</si>
  <si>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</si>
  <si>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</si>
  <si>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</si>
  <si>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</si>
  <si>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</si>
  <si>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</si>
  <si>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</si>
  <si>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</si>
  <si>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</si>
  <si>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</si>
  <si>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</si>
  <si>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</si>
  <si>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</si>
  <si>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</si>
  <si>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</si>
  <si>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</si>
  <si>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</si>
  <si>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</si>
  <si>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</si>
  <si>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</si>
  <si>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</si>
  <si>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</si>
  <si>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</si>
  <si>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</si>
  <si>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</si>
  <si>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</si>
  <si>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</si>
  <si>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</si>
  <si>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</si>
  <si>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</si>
  <si>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</si>
  <si>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</si>
  <si>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</si>
  <si>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</si>
  <si>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</si>
  <si>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</si>
  <si>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</si>
  <si>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</si>
  <si>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</si>
  <si>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</si>
  <si>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</si>
  <si>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</si>
  <si>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</si>
  <si>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</si>
  <si>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</si>
  <si>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</si>
  <si>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</si>
  <si>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</si>
  <si>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</si>
  <si>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</si>
  <si>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</si>
  <si>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</si>
  <si>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</si>
  <si>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</si>
  <si>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</si>
  <si>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</si>
  <si>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</si>
  <si>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</si>
  <si>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</si>
  <si>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</si>
  <si>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</si>
  <si>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</si>
  <si>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</si>
  <si>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</si>
  <si>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</si>
  <si>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</si>
  <si>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</si>
  <si>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</si>
  <si>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</si>
  <si>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</si>
  <si>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</si>
  <si>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</si>
  <si>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</si>
  <si>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</si>
  <si>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</si>
  <si>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</si>
  <si>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</si>
  <si>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</si>
  <si>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</si>
  <si>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</si>
  <si>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</si>
  <si>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</si>
  <si>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</si>
  <si>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</si>
  <si>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</si>
  <si>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</si>
  <si>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</si>
  <si>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</si>
  <si>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</si>
  <si>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</si>
  <si>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</si>
  <si>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</si>
  <si>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</si>
  <si>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</si>
  <si>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</si>
  <si>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</si>
  <si>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</si>
  <si>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</si>
  <si>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</si>
  <si>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</si>
  <si>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</si>
  <si>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</si>
  <si>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</si>
  <si>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</si>
  <si>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</si>
  <si>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</si>
  <si>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</si>
  <si>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</si>
  <si>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</si>
  <si>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</si>
  <si>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</si>
  <si>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</si>
  <si>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</si>
  <si>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</si>
  <si>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</si>
  <si>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</si>
  <si>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</si>
  <si>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</si>
  <si>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</si>
  <si>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</si>
  <si>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</si>
  <si>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</si>
  <si>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</si>
  <si>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</si>
  <si>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</si>
  <si>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</si>
  <si>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</si>
  <si>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</si>
  <si>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</si>
  <si>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</si>
  <si>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</si>
  <si>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</si>
  <si>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</si>
  <si>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</si>
  <si>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</si>
  <si>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</si>
  <si>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</si>
  <si>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</si>
  <si>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</si>
  <si>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</si>
  <si>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</si>
  <si>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</si>
  <si>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</si>
  <si>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</si>
  <si>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</si>
  <si>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</si>
  <si>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</si>
  <si>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</si>
  <si>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</si>
  <si>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</si>
  <si>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</si>
  <si>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</si>
  <si>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</si>
  <si>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</si>
  <si>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</si>
  <si>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</si>
  <si>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</si>
  <si>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</si>
  <si>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</si>
  <si>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</si>
  <si>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</si>
  <si>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</si>
  <si>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</si>
  <si>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</si>
  <si>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</si>
  <si>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</si>
  <si>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</si>
  <si>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</si>
  <si>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</si>
  <si>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</si>
  <si>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</si>
  <si>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</si>
  <si>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</si>
  <si>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</si>
  <si>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</si>
  <si>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</si>
  <si>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</si>
  <si>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</si>
  <si>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</si>
  <si>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</si>
  <si>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</si>
  <si>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</si>
  <si>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</si>
  <si>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</si>
  <si>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</si>
  <si>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</si>
  <si>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</si>
  <si>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</si>
  <si>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</si>
  <si>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</si>
  <si>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</si>
  <si>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</si>
  <si>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</si>
  <si>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</si>
  <si>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</si>
  <si>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</si>
  <si>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</si>
  <si>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</si>
  <si>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</si>
  <si>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</si>
  <si>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</si>
  <si>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</si>
  <si>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</si>
  <si>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</si>
  <si>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</si>
  <si>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</si>
  <si>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</si>
  <si>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</si>
  <si>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</si>
  <si>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</si>
  <si>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</si>
  <si>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</si>
  <si>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</si>
  <si>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</si>
  <si>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</si>
  <si>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</si>
  <si>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</si>
  <si>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</si>
  <si>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</si>
  <si>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</si>
  <si>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</si>
  <si>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</si>
  <si>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</si>
  <si>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</si>
  <si>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</si>
  <si>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</si>
  <si>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</si>
  <si>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</si>
  <si>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</si>
  <si>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</si>
  <si>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</si>
  <si>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</si>
  <si>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</si>
  <si>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</si>
  <si>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</si>
  <si>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</si>
  <si>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</si>
  <si>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</si>
  <si>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</si>
  <si>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</si>
  <si>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</si>
  <si>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</si>
  <si>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</si>
  <si>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</si>
  <si>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</si>
  <si>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</si>
  <si>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</si>
  <si>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</si>
  <si>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</si>
  <si>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</si>
  <si>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</si>
  <si>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</si>
  <si>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</si>
  <si>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</si>
  <si>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</si>
  <si>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</si>
  <si>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</si>
  <si>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</si>
  <si>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</si>
  <si>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</si>
  <si>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</si>
  <si>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</si>
  <si>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</si>
  <si>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</si>
  <si>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</si>
  <si>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</si>
  <si>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</si>
  <si>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</si>
  <si>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</si>
  <si>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</si>
  <si>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</si>
  <si>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</si>
  <si>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</si>
  <si>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</si>
  <si>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</si>
  <si>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</si>
  <si>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</si>
  <si>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</si>
  <si>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</si>
  <si>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</si>
  <si>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</si>
  <si>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</si>
  <si>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</si>
  <si>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</si>
  <si>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</si>
  <si>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</si>
  <si>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</si>
  <si>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</si>
  <si>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</si>
  <si>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</si>
  <si>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</si>
  <si>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</si>
  <si>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</si>
  <si>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</si>
  <si>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</si>
  <si>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</si>
  <si>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</si>
  <si>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</si>
  <si>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</si>
  <si>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</si>
  <si>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</si>
  <si>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</si>
  <si>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</si>
  <si>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</si>
  <si>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</si>
  <si>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</si>
  <si>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</si>
  <si>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</si>
  <si>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</si>
  <si>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</si>
  <si>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</si>
  <si>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</si>
  <si>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</si>
  <si>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</si>
  <si>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</si>
  <si>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</si>
  <si>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</si>
  <si>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</si>
  <si>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</si>
  <si>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</si>
  <si>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</si>
  <si>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</si>
  <si>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</si>
  <si>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</si>
  <si>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</si>
  <si>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</si>
  <si>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</si>
  <si>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</si>
  <si>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</si>
  <si>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</si>
  <si>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</si>
  <si>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</si>
  <si>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</si>
  <si>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</si>
  <si>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</si>
  <si>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</si>
  <si>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</si>
  <si>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</si>
  <si>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</si>
  <si>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</si>
  <si>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</si>
  <si>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</si>
  <si>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</si>
  <si>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</si>
  <si>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</si>
  <si>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</si>
  <si>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</si>
  <si>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</si>
  <si>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</si>
  <si>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</si>
  <si>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</si>
  <si>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</si>
  <si>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</si>
  <si>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</si>
  <si>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</si>
  <si>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</si>
  <si>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</si>
  <si>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</si>
  <si>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</si>
  <si>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</si>
  <si>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</si>
  <si>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</si>
  <si>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</si>
  <si>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</si>
  <si>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</si>
  <si>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</si>
  <si>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</si>
  <si>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</si>
  <si>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</si>
  <si>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</si>
  <si>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</si>
  <si>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</si>
  <si>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</si>
  <si>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</si>
  <si>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</si>
  <si>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</si>
  <si>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</si>
  <si>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</si>
  <si>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</si>
  <si>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</si>
  <si>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</si>
  <si>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</si>
  <si>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</si>
  <si>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</si>
  <si>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</si>
  <si>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</si>
  <si>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</si>
  <si>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</si>
  <si>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</si>
  <si>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</si>
  <si>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</si>
  <si>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</si>
  <si>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</si>
  <si>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</si>
  <si>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</si>
  <si>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</si>
  <si>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</si>
  <si>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</si>
  <si>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</si>
  <si>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</si>
  <si>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</si>
  <si>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</si>
  <si>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</si>
  <si>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</si>
  <si>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</si>
  <si>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</si>
  <si>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</si>
  <si>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</si>
  <si>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</si>
  <si>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</si>
  <si>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</si>
  <si>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</si>
  <si>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</si>
  <si>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</si>
  <si>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</si>
  <si>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</si>
  <si>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</si>
  <si>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</si>
  <si>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</si>
  <si>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</si>
  <si>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</si>
  <si>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</si>
  <si>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</si>
  <si>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</si>
  <si>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</si>
  <si>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</si>
  <si>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</si>
  <si>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</si>
  <si>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</si>
  <si>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</si>
  <si>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</si>
  <si>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</si>
  <si>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</si>
  <si>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</si>
  <si>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</si>
  <si>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</si>
  <si>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</si>
  <si>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</si>
  <si>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</si>
  <si>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</si>
  <si>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</si>
  <si>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</si>
  <si>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</si>
  <si>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</si>
  <si>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</si>
  <si>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</si>
  <si>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</si>
  <si>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</si>
  <si>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</si>
  <si>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</si>
  <si>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</si>
  <si>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</si>
  <si>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</si>
  <si>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</si>
  <si>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</si>
  <si>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</si>
  <si>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</si>
  <si>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</si>
  <si>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</si>
  <si>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</si>
  <si>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</si>
  <si>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</si>
  <si>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</si>
  <si>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</si>
  <si>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</si>
  <si>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</si>
  <si>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</si>
  <si>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</si>
  <si>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</si>
  <si>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</si>
  <si>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</si>
  <si>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</si>
  <si>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</si>
  <si>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</si>
  <si>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</si>
  <si>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</si>
  <si>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</si>
  <si>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</si>
  <si>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</si>
  <si>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</si>
  <si>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</si>
  <si>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</si>
  <si>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</si>
  <si>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</si>
  <si>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</si>
  <si>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</si>
  <si>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</si>
  <si>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</si>
  <si>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</si>
  <si>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</si>
  <si>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</si>
  <si>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</si>
  <si>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</si>
  <si>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</si>
  <si>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</si>
  <si>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</si>
  <si>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</si>
  <si>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</si>
  <si>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</si>
  <si>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</si>
  <si>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</si>
  <si>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</si>
  <si>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</si>
  <si>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</si>
  <si>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</si>
  <si>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</si>
  <si>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</si>
  <si>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</si>
  <si>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</si>
  <si>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</si>
  <si>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</si>
  <si>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</si>
  <si>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</si>
  <si>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</si>
  <si>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</si>
  <si>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</si>
  <si>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</si>
  <si>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</si>
  <si>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</si>
  <si>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</si>
  <si>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</si>
  <si>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</si>
  <si>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</si>
  <si>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</si>
  <si>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</si>
  <si>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</si>
  <si>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</si>
  <si>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</si>
  <si>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</si>
  <si>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</si>
  <si>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</si>
  <si>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</si>
  <si>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</si>
  <si>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</si>
  <si>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</si>
  <si>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</si>
  <si>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</si>
  <si>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</si>
  <si>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</si>
  <si>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</si>
  <si>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</si>
  <si>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</si>
  <si>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</si>
  <si>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</si>
  <si>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</si>
  <si>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</si>
  <si>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</si>
  <si>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</si>
  <si>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</si>
  <si>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</si>
  <si>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</si>
  <si>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</si>
  <si>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</si>
  <si>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</si>
  <si>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</si>
  <si>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</si>
  <si>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</si>
  <si>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</si>
  <si>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</si>
  <si>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</si>
  <si>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</si>
  <si>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</si>
  <si>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</si>
  <si>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</si>
  <si>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</si>
  <si>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</si>
  <si>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</si>
  <si>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</si>
  <si>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</si>
  <si>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</si>
  <si>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</si>
  <si>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</si>
  <si>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</si>
  <si>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</si>
  <si>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</si>
  <si>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</si>
  <si>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</si>
  <si>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</si>
  <si>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</si>
  <si>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</si>
  <si>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</si>
  <si>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</si>
  <si>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</si>
  <si>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</si>
  <si>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</si>
  <si>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</si>
  <si>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</si>
  <si>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</si>
  <si>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</si>
  <si>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</si>
  <si>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</si>
  <si>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</si>
  <si>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</si>
  <si>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</si>
  <si>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</si>
  <si>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</si>
  <si>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</si>
  <si>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</si>
  <si>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</si>
  <si>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</si>
  <si>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</si>
  <si>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</si>
  <si>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</si>
  <si>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</si>
  <si>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</si>
  <si>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</si>
  <si>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</si>
  <si>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</si>
  <si>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</si>
  <si>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</si>
  <si>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</si>
  <si>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</si>
  <si>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</si>
  <si>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</si>
  <si>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</si>
  <si>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</si>
  <si>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</si>
  <si>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</si>
  <si>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</si>
  <si>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</si>
  <si>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</si>
  <si>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</si>
  <si>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</si>
  <si>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</si>
  <si>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</si>
  <si>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</si>
  <si>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</si>
  <si>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</si>
  <si>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</si>
  <si>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</si>
  <si>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</si>
  <si>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</si>
  <si>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</si>
  <si>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</si>
  <si>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</si>
  <si>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</si>
  <si>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</si>
  <si>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</si>
  <si>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</si>
  <si>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</si>
  <si>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</si>
  <si>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</si>
  <si>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</si>
  <si>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</si>
  <si>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</si>
  <si>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</si>
  <si>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</si>
  <si>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</si>
  <si>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</si>
  <si>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</si>
  <si>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</si>
  <si>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</si>
  <si>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</si>
  <si>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</si>
  <si>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</si>
  <si>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</si>
  <si>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</si>
  <si>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</si>
  <si>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</si>
  <si>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</si>
  <si>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</si>
  <si>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</si>
  <si>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</si>
  <si>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</si>
  <si>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</si>
  <si>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</si>
  <si>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</si>
  <si>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</si>
  <si>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</si>
  <si>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</si>
  <si>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</si>
  <si>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</si>
  <si>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</si>
  <si>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</si>
  <si>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</si>
  <si>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</si>
  <si>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</si>
  <si>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</si>
  <si>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</si>
  <si>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</si>
  <si>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</si>
  <si>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</si>
  <si>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</si>
  <si>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</si>
  <si>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</si>
  <si>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</si>
  <si>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</si>
  <si>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</si>
  <si>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</si>
  <si>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</si>
  <si>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</si>
  <si>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</si>
  <si>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</si>
  <si>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</si>
  <si>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</si>
  <si>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</si>
  <si>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</si>
  <si>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</si>
  <si>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</si>
  <si>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</si>
  <si>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</si>
  <si>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</si>
  <si>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</si>
  <si>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</si>
  <si>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</si>
  <si>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</si>
  <si>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</si>
  <si>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</si>
  <si>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</si>
  <si>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</si>
  <si>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</si>
  <si>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</si>
  <si>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</si>
  <si>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</si>
  <si>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</si>
  <si>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</si>
  <si>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</si>
  <si>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</si>
  <si>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</si>
  <si>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</si>
  <si>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</si>
  <si>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</si>
  <si>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</si>
  <si>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</si>
  <si>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</si>
  <si>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</si>
  <si>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</si>
  <si>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</si>
  <si>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</si>
  <si>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</si>
  <si>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</si>
  <si>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</si>
  <si>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</si>
  <si>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</si>
  <si>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</si>
  <si>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</si>
  <si>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</si>
  <si>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</si>
  <si>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</si>
  <si>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</si>
  <si>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</si>
  <si>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</si>
  <si>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</si>
  <si>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</si>
  <si>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</si>
  <si>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</si>
  <si>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</si>
  <si>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</si>
  <si>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</si>
  <si>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</si>
  <si>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</si>
  <si>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</si>
  <si>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</si>
  <si>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</si>
  <si>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</si>
  <si>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</si>
  <si>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</si>
  <si>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</si>
  <si>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</si>
  <si>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</si>
  <si>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</si>
  <si>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</si>
  <si>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</si>
  <si>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</si>
  <si>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</si>
  <si>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</si>
  <si>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</si>
  <si>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</si>
  <si>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</si>
  <si>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</si>
  <si>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</si>
  <si>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</si>
  <si>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</si>
  <si>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</si>
  <si>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</si>
  <si>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</si>
  <si>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</si>
  <si>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</si>
  <si>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</si>
  <si>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</si>
  <si>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</si>
  <si>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</si>
  <si>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</si>
  <si>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</si>
  <si>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</si>
  <si>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</si>
  <si>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</si>
  <si>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</si>
  <si>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</si>
  <si>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</si>
  <si>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</si>
  <si>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</si>
  <si>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</si>
  <si>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</si>
  <si>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</si>
  <si>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</si>
  <si>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</si>
  <si>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</si>
  <si>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</si>
  <si>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</si>
  <si>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</si>
  <si>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</si>
  <si>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</si>
  <si>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</si>
  <si>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</si>
  <si>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</si>
  <si>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</si>
  <si>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</si>
  <si>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</si>
  <si>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</si>
  <si>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</si>
  <si>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</si>
  <si>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</si>
  <si>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</si>
  <si>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</si>
  <si>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</si>
  <si>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</si>
  <si>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</si>
  <si>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</si>
  <si>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</si>
  <si>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</si>
  <si>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</si>
  <si>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</si>
  <si>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</si>
  <si>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</si>
  <si>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</si>
  <si>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</si>
  <si>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</si>
  <si>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</si>
  <si>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</si>
  <si>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</si>
  <si>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</si>
  <si>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</si>
  <si>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</si>
  <si>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</si>
  <si>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</si>
  <si>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</si>
  <si>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</si>
  <si>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</si>
  <si>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</si>
  <si>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</si>
  <si>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</si>
  <si>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</si>
  <si>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</si>
  <si>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</si>
  <si>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</si>
  <si>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</si>
  <si>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</si>
  <si>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</si>
  <si>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</si>
  <si>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</si>
  <si>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</si>
  <si>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</si>
  <si>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</si>
  <si>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</si>
  <si>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</si>
  <si>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</si>
  <si>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</si>
  <si>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</si>
  <si>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</si>
  <si>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</si>
  <si>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</si>
  <si>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</si>
  <si>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</si>
  <si>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</si>
  <si>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</si>
  <si>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</si>
  <si>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</si>
  <si>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</si>
  <si>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</si>
  <si>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</si>
  <si>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</si>
  <si>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</si>
  <si>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</si>
  <si>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</si>
  <si>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</si>
  <si>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</si>
  <si>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</si>
  <si>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</si>
  <si>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</si>
  <si>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</si>
  <si>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</si>
  <si>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</si>
  <si>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</si>
  <si>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</si>
  <si>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</si>
  <si>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</si>
  <si>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</si>
  <si>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</si>
  <si>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</si>
  <si>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</si>
  <si>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</si>
  <si>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</si>
  <si>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</si>
  <si>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</si>
  <si>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</si>
  <si>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</si>
  <si>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</si>
  <si>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</si>
  <si>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</si>
  <si>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</si>
  <si>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</si>
  <si>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</si>
  <si>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</si>
  <si>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</si>
  <si>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</si>
  <si>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</si>
  <si>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</si>
  <si>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</si>
  <si>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</si>
  <si>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</si>
  <si>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</si>
  <si>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</si>
  <si>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</si>
  <si>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</si>
  <si>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</si>
  <si>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</si>
  <si>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</si>
  <si>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</si>
  <si>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</si>
  <si>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</si>
  <si>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</si>
  <si>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</si>
  <si>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</si>
  <si>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</si>
  <si>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</si>
  <si>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</si>
  <si>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</si>
  <si>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</si>
  <si>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</si>
  <si>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</si>
  <si>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</si>
  <si>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</si>
  <si>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</si>
  <si>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</si>
  <si>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</si>
  <si>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</si>
  <si>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</si>
  <si>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</si>
  <si>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</si>
  <si>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</si>
  <si>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</si>
  <si>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</si>
  <si>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</si>
  <si>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</si>
  <si>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</si>
  <si>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</si>
  <si>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</si>
  <si>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</si>
  <si>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</si>
  <si>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</si>
  <si>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</si>
  <si>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</si>
  <si>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</si>
  <si>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</si>
  <si>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</si>
  <si>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</si>
  <si>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</si>
  <si>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</si>
  <si>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</si>
  <si>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</si>
  <si>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</si>
  <si>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</si>
  <si>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</si>
  <si>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</si>
  <si>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</si>
  <si>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</si>
  <si>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</si>
  <si>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</si>
  <si>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</si>
  <si>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</si>
  <si>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</si>
  <si>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</si>
  <si>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</si>
  <si>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</si>
  <si>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</si>
  <si>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</si>
  <si>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</si>
  <si>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</si>
  <si>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</si>
  <si>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</si>
  <si>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</si>
  <si>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</si>
  <si>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</si>
  <si>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</si>
  <si>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</si>
  <si>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</si>
  <si>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</si>
  <si>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</si>
  <si>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</si>
  <si>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</si>
  <si>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</si>
  <si>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</si>
  <si>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</si>
  <si>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</si>
  <si>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</si>
  <si>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</si>
  <si>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</si>
  <si>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</si>
  <si>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</si>
  <si>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</si>
  <si>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</si>
  <si>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</si>
  <si>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</si>
  <si>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</si>
  <si>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</si>
  <si>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</si>
  <si>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</si>
  <si>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</si>
  <si>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</si>
  <si>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</si>
  <si>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</si>
  <si>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</si>
  <si>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</si>
  <si>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</si>
  <si>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</si>
  <si>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</si>
  <si>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</si>
  <si>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</si>
  <si>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</si>
  <si>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</si>
  <si>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</si>
  <si>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</si>
  <si>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</si>
  <si>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</si>
  <si>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</si>
  <si>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</si>
  <si>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</si>
  <si>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</si>
  <si>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</si>
  <si>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</si>
  <si>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</si>
  <si>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</si>
  <si>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</si>
  <si>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</si>
  <si>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</si>
  <si>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</si>
  <si>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</si>
  <si>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</si>
  <si>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</si>
  <si>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</si>
  <si>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</si>
  <si>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</si>
  <si>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</si>
  <si>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</si>
  <si>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</si>
  <si>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</si>
  <si>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</si>
  <si>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</si>
  <si>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</si>
  <si>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</si>
  <si>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</si>
  <si>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</si>
  <si>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</si>
  <si>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</si>
  <si>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</si>
  <si>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</si>
  <si>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</si>
  <si>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</si>
  <si>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</si>
  <si>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</si>
  <si>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</si>
  <si>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</si>
  <si>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</si>
  <si>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</si>
  <si>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</si>
  <si>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</si>
  <si>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</si>
  <si>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</si>
  <si>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</si>
  <si>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</si>
  <si>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</si>
  <si>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</si>
  <si>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</si>
  <si>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</si>
  <si>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</si>
  <si>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</si>
  <si>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</si>
  <si>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</si>
  <si>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</si>
  <si>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</si>
  <si>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</si>
  <si>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</si>
  <si>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</si>
  <si>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</si>
  <si>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</si>
  <si>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</si>
  <si>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</si>
  <si>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</si>
  <si>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</si>
  <si>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</si>
  <si>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</si>
  <si>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</si>
  <si>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</si>
  <si>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</si>
  <si>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</si>
  <si>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</si>
  <si>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</si>
  <si>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</si>
  <si>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</si>
  <si>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</si>
  <si>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</si>
  <si>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</si>
  <si>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</si>
  <si>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</si>
  <si>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</si>
  <si>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</si>
  <si>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</si>
  <si>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</si>
  <si>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</si>
  <si>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</si>
  <si>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</si>
  <si>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</si>
  <si>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</si>
  <si>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</si>
  <si>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</si>
  <si>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</si>
  <si>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</si>
  <si>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</si>
  <si>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</si>
  <si>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</si>
  <si>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</si>
  <si>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</si>
  <si>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</si>
  <si>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</si>
  <si>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</si>
  <si>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</si>
  <si>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</si>
  <si>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</si>
  <si>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</si>
  <si>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</si>
  <si>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</si>
  <si>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</si>
  <si>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</si>
  <si>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</si>
  <si>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</si>
  <si>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</si>
  <si>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</si>
  <si>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</si>
  <si>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</si>
  <si>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</si>
  <si>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</si>
  <si>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</si>
  <si>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</si>
  <si>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</si>
  <si>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</si>
  <si>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</si>
  <si>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</si>
  <si>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</si>
  <si>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</si>
  <si>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</si>
  <si>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</si>
  <si>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</si>
  <si>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</si>
  <si>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</si>
  <si>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</si>
  <si>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</si>
  <si>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</si>
  <si>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</si>
  <si>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</si>
  <si>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</si>
  <si>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</si>
  <si>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</si>
  <si>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</si>
  <si>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</si>
  <si>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</si>
  <si>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</si>
  <si>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</si>
  <si>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</si>
  <si>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</si>
  <si>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</si>
  <si>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</si>
  <si>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</si>
  <si>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</si>
  <si>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</si>
  <si>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</si>
  <si>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</si>
  <si>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</si>
  <si>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</si>
  <si>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</si>
  <si>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</si>
  <si>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</si>
  <si>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</si>
  <si>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</si>
  <si>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</si>
  <si>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</si>
  <si>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</si>
  <si>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</si>
  <si>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</si>
  <si>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</si>
  <si>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</si>
  <si>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</si>
  <si>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</si>
  <si>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</si>
  <si>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</si>
  <si>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</si>
  <si>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</si>
  <si>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</si>
  <si>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</si>
  <si>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</si>
  <si>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</si>
  <si>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</si>
  <si>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</si>
  <si>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</si>
  <si>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</si>
  <si>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</si>
  <si>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</si>
  <si>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</si>
  <si>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</si>
  <si>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</si>
  <si>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</si>
  <si>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</si>
  <si>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</si>
  <si>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</si>
  <si>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</si>
  <si>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</si>
  <si>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</si>
  <si>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</si>
  <si>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</si>
  <si>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</si>
  <si>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</si>
  <si>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</si>
  <si>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</si>
  <si>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</si>
  <si>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</si>
  <si>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</si>
  <si>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</si>
  <si>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</si>
  <si>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</si>
  <si>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</si>
  <si>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</si>
  <si>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</si>
  <si>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</si>
  <si>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</si>
  <si>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</si>
  <si>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</si>
  <si>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</si>
  <si>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</si>
  <si>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</si>
  <si>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</si>
  <si>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</si>
  <si>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</si>
  <si>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</si>
  <si>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</si>
  <si>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</si>
  <si>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</si>
  <si>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</si>
  <si>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</si>
  <si>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</si>
  <si>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</si>
  <si>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</si>
  <si>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</si>
  <si>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</si>
  <si>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</si>
  <si>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</si>
  <si>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</si>
  <si>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</si>
  <si>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</si>
  <si>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</si>
  <si>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</si>
  <si>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</si>
  <si>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</si>
  <si>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</si>
  <si>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</si>
  <si>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</si>
  <si>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</si>
  <si>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</si>
  <si>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</si>
  <si>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</si>
  <si>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</si>
  <si>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</si>
  <si>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</si>
  <si>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</si>
  <si>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</si>
  <si>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</si>
  <si>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</si>
  <si>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</si>
  <si>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</si>
  <si>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</si>
  <si>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</si>
  <si>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</si>
  <si>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</si>
  <si>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</si>
  <si>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</si>
  <si>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</si>
  <si>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</si>
  <si>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</si>
  <si>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</si>
  <si>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</si>
  <si>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</si>
  <si>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</si>
  <si>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</si>
  <si>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</si>
  <si>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</si>
  <si>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</si>
  <si>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</si>
  <si>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</si>
  <si>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</si>
  <si>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</si>
  <si>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</si>
  <si>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</si>
  <si>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</si>
  <si>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</si>
  <si>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</si>
  <si>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</si>
  <si>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</si>
  <si>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</si>
  <si>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</si>
  <si>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</si>
  <si>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</si>
  <si>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</si>
  <si>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</si>
  <si>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</si>
  <si>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</si>
  <si>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</si>
  <si>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</si>
  <si>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</si>
  <si>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</si>
  <si>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</si>
  <si>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</si>
  <si>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</si>
  <si>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</si>
  <si>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</si>
  <si>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</si>
  <si>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</si>
  <si>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</si>
  <si>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</si>
  <si>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</si>
  <si>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</si>
  <si>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</si>
  <si>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</si>
  <si>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</si>
  <si>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</si>
  <si>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</si>
  <si>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</si>
  <si>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</si>
  <si>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</si>
  <si>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</si>
  <si>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</si>
  <si>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</si>
  <si>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</si>
  <si>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</si>
  <si>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</si>
  <si>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</si>
  <si>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</si>
  <si>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</si>
  <si>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</si>
  <si>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</si>
  <si>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</si>
  <si>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</si>
  <si>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</si>
  <si>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</si>
  <si>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</si>
  <si>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</si>
  <si>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</si>
  <si>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</si>
  <si>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</si>
  <si>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</si>
  <si>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</si>
  <si>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</si>
  <si>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</si>
  <si>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</si>
  <si>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</si>
  <si>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</si>
  <si>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</si>
  <si>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</si>
  <si>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</si>
  <si>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</si>
  <si>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</si>
  <si>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</si>
  <si>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</si>
  <si>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</si>
  <si>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</si>
  <si>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</si>
  <si>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</si>
  <si>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</si>
  <si>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</si>
  <si>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</si>
  <si>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</si>
  <si>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</si>
  <si>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</si>
  <si>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</si>
  <si>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</si>
  <si>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</si>
  <si>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</si>
  <si>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</si>
  <si>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</si>
  <si>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</si>
  <si>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</si>
  <si>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</si>
  <si>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</si>
  <si>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</si>
  <si>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</si>
  <si>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</si>
  <si>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</si>
  <si>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</si>
  <si>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</si>
  <si>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</si>
  <si>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</si>
  <si>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</si>
  <si>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</si>
  <si>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</si>
  <si>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</si>
  <si>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</si>
  <si>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</si>
  <si>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</si>
  <si>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</si>
  <si>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</si>
  <si>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</si>
  <si>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</si>
  <si>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</si>
  <si>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</si>
  <si>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</si>
  <si>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</si>
  <si>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</si>
  <si>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</si>
  <si>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</si>
  <si>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</si>
  <si>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</si>
  <si>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</si>
  <si>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</si>
  <si>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</si>
  <si>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</si>
  <si>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</si>
  <si>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</si>
  <si>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</si>
  <si>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</si>
  <si>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</si>
  <si>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</si>
  <si>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</si>
  <si>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</si>
  <si>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</si>
  <si>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</si>
  <si>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</si>
  <si>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</si>
  <si>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</si>
  <si>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</si>
  <si>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</si>
  <si>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</si>
  <si>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</si>
  <si>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</si>
  <si>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</si>
  <si>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</si>
  <si>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</si>
  <si>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</si>
  <si>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</si>
  <si>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</si>
  <si>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</si>
  <si>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</si>
  <si>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</si>
  <si>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</si>
  <si>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</si>
  <si>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</si>
  <si>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</si>
  <si>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</si>
  <si>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</si>
  <si>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</si>
  <si>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</si>
  <si>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</si>
  <si>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</si>
  <si>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</si>
  <si>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</si>
  <si>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</si>
  <si>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</si>
  <si>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</si>
  <si>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</si>
  <si>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</si>
  <si>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</si>
  <si>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</si>
  <si>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</si>
  <si>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</si>
  <si>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</si>
  <si>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</si>
  <si>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</si>
  <si>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</si>
  <si>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</si>
  <si>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</si>
  <si>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</si>
  <si>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</si>
  <si>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</si>
  <si>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</si>
  <si>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</si>
  <si>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</si>
  <si>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</si>
  <si>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</si>
  <si>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</si>
  <si>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</si>
  <si>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</si>
  <si>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</si>
  <si>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</si>
  <si>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</si>
  <si>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</si>
  <si>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</si>
  <si>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</si>
  <si>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</si>
  <si>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</si>
  <si>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</si>
  <si>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</si>
  <si>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</si>
  <si>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</si>
  <si>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</si>
  <si>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</si>
  <si>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</si>
  <si>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</si>
  <si>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</si>
  <si>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</si>
  <si>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</si>
  <si>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</si>
  <si>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</si>
  <si>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</si>
  <si>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</si>
  <si>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</si>
  <si>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</si>
  <si>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</si>
  <si>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</si>
  <si>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</si>
  <si>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</si>
  <si>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</si>
  <si>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</si>
  <si>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</si>
  <si>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</si>
  <si>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</si>
  <si>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</si>
  <si>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</si>
  <si>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</si>
  <si>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</si>
  <si>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</si>
  <si>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</si>
  <si>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</si>
  <si>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</si>
  <si>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</si>
  <si>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</si>
  <si>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</si>
  <si>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</si>
  <si>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</si>
  <si>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</si>
  <si>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</si>
  <si>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</si>
  <si>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</si>
  <si>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</si>
  <si>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</si>
  <si>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</si>
  <si>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</si>
  <si>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</si>
  <si>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</si>
  <si>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</si>
  <si>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</si>
  <si>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</si>
  <si>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</si>
  <si>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</si>
  <si>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</si>
  <si>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</si>
  <si>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</si>
  <si>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</si>
  <si>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</si>
  <si>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</si>
  <si>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</si>
  <si>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</si>
  <si>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</si>
  <si>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</si>
  <si>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</si>
  <si>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</si>
  <si>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</si>
  <si>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</si>
  <si>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</si>
  <si>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</si>
  <si>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</si>
  <si>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</si>
  <si>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</si>
  <si>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</si>
  <si>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</si>
  <si>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</si>
  <si>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</si>
  <si>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</si>
  <si>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</si>
  <si>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</si>
  <si>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</si>
  <si>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</si>
  <si>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</si>
  <si>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</si>
  <si>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</si>
  <si>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</si>
  <si>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</si>
  <si>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</si>
  <si>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</si>
  <si>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</si>
  <si>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</si>
  <si>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</si>
  <si>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</si>
  <si>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</si>
  <si>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</si>
  <si>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</si>
  <si>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</si>
  <si>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</si>
  <si>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</si>
  <si>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</si>
  <si>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</si>
  <si>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</si>
  <si>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</si>
  <si>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</si>
  <si>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</si>
  <si>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</si>
  <si>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</si>
  <si>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</si>
  <si>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</si>
  <si>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</si>
  <si>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</si>
  <si>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</si>
  <si>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</si>
  <si>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</si>
  <si>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</si>
  <si>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</si>
  <si>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</si>
  <si>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</si>
  <si>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</si>
  <si>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</si>
  <si>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</si>
  <si>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</si>
  <si>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</si>
  <si>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</si>
  <si>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</si>
  <si>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</si>
  <si>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</si>
  <si>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</si>
  <si>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</si>
  <si>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</si>
  <si>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</si>
  <si>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</si>
  <si>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</si>
  <si>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</si>
  <si>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</si>
  <si>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</si>
  <si>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</si>
  <si>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</si>
  <si>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</si>
  <si>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</si>
  <si>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</si>
  <si>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</si>
  <si>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</si>
  <si>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</si>
  <si>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</si>
  <si>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</si>
  <si>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</si>
  <si>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</si>
  <si>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</si>
  <si>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</si>
  <si>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</si>
  <si>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</si>
  <si>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</si>
  <si>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</si>
  <si>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</si>
  <si>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</si>
  <si>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</si>
  <si>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</si>
  <si>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</si>
  <si>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</si>
  <si>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</si>
  <si>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</si>
  <si>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</si>
  <si>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</si>
  <si>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</si>
  <si>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</si>
  <si>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</si>
  <si>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</si>
  <si>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</si>
  <si>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</si>
  <si>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</si>
  <si>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</si>
  <si>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</si>
  <si>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</si>
  <si>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</si>
  <si>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</si>
  <si>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</si>
  <si>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</si>
  <si>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</si>
  <si>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</si>
  <si>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</si>
  <si>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</si>
  <si>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</si>
  <si>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</si>
  <si>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</si>
  <si>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</si>
  <si>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</si>
  <si>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</si>
  <si>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</si>
  <si>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</si>
  <si>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</si>
  <si>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</si>
  <si>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</si>
  <si>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</si>
  <si>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</si>
  <si>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</si>
  <si>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</si>
  <si>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</si>
  <si>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</si>
  <si>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</si>
  <si>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</si>
  <si>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</si>
  <si>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</si>
  <si>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</si>
  <si>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</si>
  <si>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</si>
  <si>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</si>
  <si>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</si>
  <si>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</si>
  <si>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</si>
  <si>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</si>
  <si>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</si>
  <si>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</si>
  <si>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</si>
  <si>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</si>
  <si>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</si>
  <si>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</si>
  <si>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</si>
  <si>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</si>
  <si>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</si>
  <si>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</si>
  <si>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</si>
  <si>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</si>
  <si>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</si>
  <si>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</si>
  <si>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</si>
  <si>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</si>
  <si>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</si>
  <si>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</si>
  <si>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</si>
  <si>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</si>
  <si>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</si>
  <si>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</si>
  <si>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</si>
  <si>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</si>
  <si>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</si>
  <si>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</si>
  <si>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</si>
  <si>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</si>
  <si>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</si>
  <si>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</si>
  <si>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</si>
  <si>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</si>
  <si>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</si>
  <si>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</si>
  <si>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</si>
  <si>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</si>
  <si>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</si>
  <si>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</si>
  <si>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</si>
  <si>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</si>
  <si>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</si>
  <si>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</si>
  <si>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</si>
  <si>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</si>
  <si>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</si>
  <si>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</si>
  <si>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</si>
  <si>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</si>
  <si>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</si>
  <si>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</si>
  <si>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</si>
  <si>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</si>
  <si>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</si>
  <si>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</si>
  <si>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</si>
  <si>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</si>
  <si>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</si>
  <si>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</si>
  <si>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</si>
  <si>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</si>
  <si>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</si>
  <si>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</si>
  <si>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</si>
  <si>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</si>
  <si>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</si>
  <si>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</si>
  <si>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</si>
  <si>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</si>
  <si>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</si>
  <si>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</si>
  <si>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</si>
  <si>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</si>
  <si>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</si>
  <si>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</si>
  <si>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</si>
  <si>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</si>
  <si>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</si>
  <si>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</si>
  <si>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</si>
  <si>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</si>
  <si>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</si>
  <si>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</si>
  <si>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</si>
  <si>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</si>
  <si>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</si>
  <si>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</si>
  <si>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</si>
  <si>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</si>
  <si>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</si>
  <si>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</si>
  <si>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</si>
  <si>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</si>
  <si>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</si>
  <si>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</si>
  <si>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</si>
  <si>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</si>
  <si>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</si>
  <si>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</si>
  <si>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</si>
  <si>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</si>
  <si>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</si>
  <si>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</si>
  <si>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</si>
  <si>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</si>
  <si>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</si>
  <si>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</si>
  <si>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</si>
  <si>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</si>
  <si>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</si>
  <si>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</si>
  <si>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</si>
  <si>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</si>
  <si>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</si>
  <si>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</si>
  <si>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</si>
  <si>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</si>
  <si>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</si>
  <si>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</si>
  <si>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</si>
  <si>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</si>
  <si>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</si>
  <si>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</si>
  <si>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</si>
  <si>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</si>
  <si>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</si>
  <si>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</si>
  <si>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</si>
  <si>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</si>
  <si>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</si>
  <si>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</si>
  <si>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</si>
  <si>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</si>
  <si>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</si>
  <si>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</si>
  <si>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</si>
  <si>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</si>
  <si>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</si>
  <si>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</si>
  <si>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</si>
  <si>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</si>
  <si>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</si>
  <si>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</si>
  <si>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</si>
  <si>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</si>
  <si>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</si>
  <si>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</si>
  <si>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</si>
  <si>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</si>
  <si>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</si>
  <si>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</si>
  <si>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</si>
  <si>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</si>
  <si>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</si>
  <si>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</si>
  <si>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</si>
  <si>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</si>
  <si>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</si>
  <si>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</si>
  <si>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</si>
  <si>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</si>
  <si>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</si>
  <si>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</si>
  <si>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</si>
  <si>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</si>
  <si>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</si>
  <si>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</si>
  <si>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</si>
  <si>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</si>
  <si>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</si>
  <si>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</si>
  <si>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</si>
  <si>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</si>
  <si>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</si>
  <si>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</si>
  <si>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</si>
  <si>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</si>
  <si>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</si>
  <si>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</si>
  <si>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</si>
  <si>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</si>
  <si>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</si>
  <si>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</si>
  <si>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</si>
  <si>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</si>
  <si>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</si>
  <si>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</si>
  <si>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</si>
  <si>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</si>
  <si>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</si>
  <si>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</si>
  <si>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</si>
  <si>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</si>
  <si>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</si>
  <si>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</si>
  <si>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</si>
  <si>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</si>
  <si>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</si>
  <si>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</si>
  <si>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</si>
  <si>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</si>
  <si>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</si>
  <si>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</si>
  <si>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</si>
  <si>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</si>
  <si>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</si>
  <si>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</si>
  <si>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</si>
  <si>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</si>
  <si>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</si>
  <si>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</si>
  <si>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</si>
  <si>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</si>
  <si>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</si>
  <si>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</si>
  <si>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</si>
  <si>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</si>
  <si>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</si>
  <si>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</si>
  <si>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</si>
  <si>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</si>
  <si>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</si>
  <si>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</si>
  <si>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</si>
  <si>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</si>
  <si>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</si>
  <si>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</si>
  <si>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</si>
  <si>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</si>
  <si>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</si>
  <si>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</si>
  <si>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</si>
  <si>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</si>
  <si>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</si>
  <si>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</si>
  <si>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</si>
  <si>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</si>
  <si>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</si>
  <si>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</si>
  <si>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</si>
  <si>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</si>
  <si>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</si>
  <si>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</si>
  <si>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</si>
  <si>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</si>
  <si>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</si>
  <si>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</si>
  <si>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</si>
  <si>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</si>
  <si>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</si>
  <si>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</si>
  <si>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</si>
  <si>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</si>
  <si>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</si>
  <si>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</si>
  <si>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</si>
  <si>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</si>
  <si>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</si>
  <si>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</si>
  <si>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</si>
  <si>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</si>
  <si>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</si>
  <si>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</si>
  <si>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</si>
  <si>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</si>
  <si>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</si>
  <si>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</si>
  <si>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</si>
  <si>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</si>
  <si>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</si>
  <si>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</si>
  <si>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</si>
  <si>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</si>
  <si>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</si>
  <si>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</si>
  <si>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</si>
  <si>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</si>
  <si>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</si>
  <si>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</si>
  <si>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</si>
  <si>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</si>
  <si>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</si>
  <si>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</si>
  <si>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</si>
  <si>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</si>
  <si>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</si>
  <si>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</si>
  <si>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</si>
  <si>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</si>
  <si>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</si>
  <si>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</si>
  <si>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</si>
  <si>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</si>
  <si>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</si>
  <si>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</si>
  <si>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</si>
  <si>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</si>
  <si>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</si>
  <si>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</si>
  <si>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</si>
  <si>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</si>
  <si>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</si>
  <si>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</si>
  <si>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</si>
  <si>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</si>
  <si>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</si>
  <si>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</si>
  <si>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</si>
  <si>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</si>
  <si>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</si>
  <si>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</si>
  <si>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</si>
  <si>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</si>
  <si>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</si>
  <si>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</si>
  <si>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</si>
  <si>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</si>
  <si>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</si>
  <si>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</si>
  <si>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</si>
  <si>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</si>
  <si>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</si>
  <si>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</si>
  <si>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</si>
  <si>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</si>
  <si>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</si>
  <si>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</si>
  <si>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</si>
  <si>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</si>
  <si>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</si>
  <si>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</si>
  <si>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</si>
  <si>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</si>
  <si>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</si>
  <si>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</si>
  <si>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</si>
  <si>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</si>
  <si>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</si>
  <si>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</si>
  <si>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</si>
  <si>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</si>
  <si>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</si>
  <si>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</si>
  <si>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</si>
  <si>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</si>
  <si>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</si>
  <si>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</si>
  <si>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</si>
  <si>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</si>
  <si>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</si>
  <si>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</si>
  <si>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</si>
  <si>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</si>
  <si>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</si>
  <si>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</si>
  <si>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</si>
  <si>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</si>
  <si>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</si>
  <si>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</si>
  <si>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</si>
  <si>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</si>
  <si>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</si>
  <si>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</si>
  <si>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</si>
  <si>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</si>
  <si>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</si>
  <si>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</si>
  <si>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</si>
  <si>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</si>
  <si>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</si>
  <si>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</si>
  <si>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</si>
  <si>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</si>
  <si>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</si>
  <si>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</si>
  <si>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</si>
  <si>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</si>
  <si>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</si>
  <si>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</si>
  <si>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</si>
  <si>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</si>
  <si>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</si>
  <si>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</si>
  <si>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</si>
  <si>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</si>
  <si>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</si>
  <si>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</si>
  <si>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</si>
  <si>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</si>
  <si>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</si>
  <si>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</si>
  <si>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</si>
  <si>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</si>
  <si>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</si>
  <si>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</si>
  <si>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</si>
  <si>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</si>
  <si>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</si>
  <si>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</si>
  <si>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</si>
  <si>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</si>
  <si>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</si>
  <si>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</si>
  <si>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</si>
  <si>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</si>
  <si>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</si>
  <si>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</si>
  <si>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</si>
  <si>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</si>
  <si>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</si>
  <si>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</si>
  <si>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</si>
  <si>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</si>
  <si>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</si>
  <si>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</si>
  <si>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</si>
  <si>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</si>
  <si>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</si>
  <si>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</si>
  <si>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</si>
  <si>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</si>
  <si>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</si>
  <si>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</si>
  <si>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</si>
  <si>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</si>
  <si>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</si>
  <si>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</si>
  <si>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</si>
  <si>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</si>
  <si>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</si>
  <si>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</si>
  <si>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</si>
  <si>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</si>
  <si>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</si>
  <si>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</si>
  <si>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</si>
  <si>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</si>
  <si>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</si>
  <si>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</si>
  <si>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</si>
  <si>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</si>
  <si>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</si>
  <si>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</si>
  <si>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</si>
  <si>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</si>
  <si>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</si>
  <si>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</si>
  <si>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</si>
  <si>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</si>
  <si>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</si>
  <si>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</si>
  <si>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</si>
  <si>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</si>
  <si>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</si>
  <si>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</si>
  <si>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</si>
  <si>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</si>
  <si>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</si>
  <si>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</si>
  <si>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</si>
  <si>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</si>
  <si>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</si>
  <si>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</si>
  <si>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</si>
  <si>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</si>
  <si>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</si>
  <si>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</si>
  <si>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</si>
  <si>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</si>
  <si>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</si>
  <si>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</si>
  <si>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</si>
  <si>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</si>
  <si>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</si>
  <si>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</si>
  <si>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</si>
  <si>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</si>
  <si>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</si>
  <si>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</si>
  <si>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</si>
  <si>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</si>
  <si>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</si>
  <si>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</si>
  <si>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</si>
  <si>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</si>
  <si>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</si>
  <si>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</si>
  <si>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</si>
  <si>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</si>
  <si>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</si>
  <si>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</si>
  <si>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</si>
  <si>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</si>
  <si>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</si>
  <si>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</si>
  <si>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</si>
  <si>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</si>
  <si>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</si>
  <si>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</si>
  <si>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</si>
  <si>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</si>
  <si>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</si>
  <si>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</si>
  <si>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</si>
  <si>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</si>
  <si>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</si>
  <si>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</si>
  <si>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</si>
  <si>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</si>
  <si>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</si>
  <si>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</si>
  <si>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</si>
  <si>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</si>
  <si>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</si>
  <si>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</si>
  <si>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</si>
  <si>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</si>
  <si>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</si>
  <si>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</si>
  <si>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</si>
  <si>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</si>
  <si>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</si>
  <si>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</si>
  <si>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</si>
  <si>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</si>
  <si>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</si>
  <si>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</si>
  <si>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</si>
  <si>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</si>
  <si>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</si>
  <si>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</si>
  <si>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</si>
  <si>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</si>
  <si>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</si>
  <si>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</si>
  <si>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</si>
  <si>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</si>
  <si>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</si>
  <si>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</si>
  <si>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</si>
  <si>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</si>
  <si>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</si>
  <si>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</si>
  <si>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</si>
  <si>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</si>
  <si>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</si>
  <si>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</si>
  <si>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</si>
  <si>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</si>
  <si>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</si>
  <si>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</si>
  <si>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</si>
  <si>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</si>
  <si>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</si>
  <si>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</si>
  <si>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</si>
  <si>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</si>
  <si>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</si>
  <si>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</si>
  <si>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</si>
  <si>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</si>
  <si>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</si>
  <si>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</si>
  <si>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</si>
  <si>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</si>
  <si>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</si>
  <si>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</si>
  <si>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</si>
  <si>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</si>
  <si>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</si>
  <si>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</si>
  <si>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</si>
  <si>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</si>
  <si>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</si>
  <si>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</si>
  <si>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</si>
  <si>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</si>
  <si>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</si>
  <si>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</si>
  <si>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</si>
  <si>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</si>
  <si>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</si>
  <si>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</si>
  <si>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</si>
  <si>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</si>
  <si>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</si>
  <si>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</si>
  <si>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</si>
  <si>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</si>
  <si>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</si>
  <si>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</si>
  <si>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</si>
  <si>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</si>
  <si>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</si>
  <si>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</si>
  <si>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</si>
  <si>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</si>
  <si>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</si>
  <si>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</si>
  <si>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</si>
  <si>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</si>
  <si>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</si>
  <si>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</si>
  <si>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</si>
  <si>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</si>
  <si>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</si>
  <si>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</si>
  <si>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</si>
  <si>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</si>
  <si>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</si>
  <si>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</si>
  <si>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</si>
  <si>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</si>
  <si>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</si>
  <si>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</si>
  <si>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</si>
  <si>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</si>
  <si>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</si>
  <si>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</si>
  <si>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</si>
  <si>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</si>
  <si>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</si>
  <si>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</si>
  <si>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</si>
  <si>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</si>
  <si>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</si>
  <si>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</si>
  <si>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</si>
  <si>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</si>
  <si>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</si>
  <si>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</si>
  <si>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</si>
  <si>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</si>
  <si>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</si>
  <si>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</si>
  <si>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</si>
  <si>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</si>
  <si>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</si>
  <si>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</si>
  <si>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</si>
  <si>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</si>
  <si>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</si>
  <si>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</si>
  <si>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</si>
  <si>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</si>
  <si>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</si>
  <si>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</si>
  <si>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</si>
  <si>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</si>
  <si>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</si>
  <si>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</si>
  <si>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</si>
  <si>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</si>
  <si>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</si>
  <si>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</si>
  <si>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</si>
  <si>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</si>
  <si>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</si>
  <si>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</si>
  <si>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</si>
  <si>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</si>
  <si>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</si>
  <si>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</si>
  <si>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</si>
  <si>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</si>
  <si>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</si>
  <si>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</si>
  <si>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</si>
  <si>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</si>
  <si>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</si>
  <si>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</si>
  <si>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</si>
  <si>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</si>
  <si>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</si>
  <si>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</si>
  <si>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</si>
  <si>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</si>
  <si>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</si>
  <si>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</si>
  <si>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</si>
  <si>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</si>
  <si>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</si>
  <si>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</si>
  <si>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</si>
  <si>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</si>
  <si>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</si>
  <si>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</si>
  <si>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</si>
  <si>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</si>
  <si>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</si>
  <si>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</si>
  <si>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</si>
  <si>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</si>
  <si>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</si>
  <si>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</si>
  <si>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</si>
  <si>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</si>
  <si>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</si>
  <si>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</si>
  <si>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</si>
  <si>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</si>
  <si>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</si>
  <si>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</si>
  <si>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</si>
  <si>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</si>
  <si>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</si>
  <si>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</si>
  <si>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</si>
  <si>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</si>
  <si>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</si>
  <si>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</si>
  <si>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</si>
  <si>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</si>
  <si>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</si>
  <si>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</si>
  <si>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</si>
  <si>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</si>
  <si>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</si>
  <si>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</si>
  <si>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</si>
  <si>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</si>
  <si>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</si>
  <si>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</si>
  <si>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</si>
  <si>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</si>
  <si>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</si>
  <si>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</si>
  <si>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</si>
  <si>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</si>
  <si>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</si>
  <si>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</si>
  <si>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</si>
  <si>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</si>
  <si>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</si>
  <si>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</si>
  <si>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</si>
  <si>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</si>
  <si>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</si>
  <si>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</si>
  <si>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</si>
  <si>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</si>
  <si>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</si>
  <si>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</si>
  <si>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</si>
  <si>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</si>
  <si>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</si>
  <si>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</si>
  <si>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</si>
  <si>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</si>
  <si>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</si>
  <si>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</si>
  <si>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</si>
  <si>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</si>
  <si>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</si>
  <si>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</si>
  <si>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</si>
  <si>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</si>
  <si>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</si>
  <si>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</si>
  <si>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</si>
  <si>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</si>
  <si>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</si>
  <si>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</si>
  <si>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</si>
  <si>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</si>
  <si>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</si>
  <si>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</si>
  <si>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</si>
  <si>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</si>
  <si>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</si>
  <si>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</si>
  <si>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</si>
  <si>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</si>
  <si>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</si>
  <si>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</si>
  <si>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</si>
  <si>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</si>
  <si>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</si>
  <si>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</si>
  <si>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</si>
  <si>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</si>
  <si>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</si>
  <si>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</si>
  <si>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</si>
  <si>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</si>
  <si>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</si>
  <si>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</si>
  <si>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</si>
  <si>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</si>
  <si>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</si>
  <si>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</si>
  <si>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</si>
  <si>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</si>
  <si>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</si>
  <si>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</si>
  <si>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</si>
  <si>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</si>
  <si>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</si>
  <si>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</si>
  <si>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</si>
  <si>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</si>
  <si>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</si>
  <si>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</si>
  <si>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</si>
  <si>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</si>
  <si>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</si>
  <si>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</si>
  <si>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</si>
  <si>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</si>
  <si>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</si>
  <si>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</si>
  <si>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</si>
  <si>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</si>
  <si>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</si>
  <si>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</si>
  <si>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</si>
  <si>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</si>
  <si>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</si>
  <si>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</si>
  <si>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</si>
  <si>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</si>
  <si>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</si>
  <si>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</si>
  <si>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</si>
  <si>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</si>
  <si>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</si>
  <si>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</si>
  <si>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</si>
  <si>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</si>
  <si>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</si>
  <si>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</si>
  <si>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</si>
  <si>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</si>
  <si>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</si>
  <si>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</si>
  <si>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</si>
  <si>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</si>
  <si>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</si>
  <si>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</si>
  <si>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</si>
  <si>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</si>
  <si>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</si>
  <si>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</si>
  <si>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</si>
  <si>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</si>
  <si>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</si>
  <si>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</si>
  <si>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</si>
  <si>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</si>
  <si>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</si>
  <si>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</si>
  <si>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</si>
  <si>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</si>
  <si>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</si>
  <si>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</si>
  <si>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</si>
  <si>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</si>
  <si>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</si>
  <si>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</si>
  <si>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</si>
  <si>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</si>
  <si>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</si>
  <si>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</si>
  <si>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</si>
  <si>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</si>
  <si>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</si>
  <si>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</si>
  <si>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</si>
  <si>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</si>
  <si>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</si>
  <si>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</si>
  <si>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</si>
  <si>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</si>
  <si>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</si>
  <si>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</si>
  <si>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</si>
  <si>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</si>
  <si>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</si>
  <si>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</si>
  <si>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</si>
  <si>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</si>
  <si>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</si>
  <si>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</si>
  <si>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</si>
  <si>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</si>
  <si>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</si>
  <si>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</si>
  <si>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</si>
  <si>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</si>
  <si>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</si>
  <si>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</si>
  <si>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</si>
  <si>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</si>
  <si>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</si>
  <si>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</si>
  <si>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</si>
  <si>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</si>
  <si>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</si>
  <si>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</si>
  <si>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</si>
  <si>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</si>
  <si>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</si>
  <si>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</si>
  <si>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</si>
  <si>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</si>
  <si>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</si>
  <si>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</si>
  <si>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</si>
  <si>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</si>
  <si>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</si>
  <si>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</si>
  <si>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</si>
  <si>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</si>
  <si>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</si>
  <si>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</si>
  <si>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</si>
  <si>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</si>
  <si>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</si>
  <si>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</si>
  <si>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</si>
  <si>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</si>
  <si>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</si>
  <si>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</si>
  <si>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</si>
  <si>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</si>
  <si>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</si>
  <si>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</si>
  <si>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</si>
  <si>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</si>
  <si>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</si>
  <si>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</si>
  <si>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</si>
  <si>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</si>
  <si>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</si>
  <si>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</si>
  <si>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</si>
  <si>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</si>
  <si>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</si>
  <si>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</si>
  <si>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</si>
  <si>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</si>
  <si>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</si>
  <si>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</si>
  <si>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</si>
  <si>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</si>
  <si>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</si>
  <si>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</si>
  <si>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</si>
  <si>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</si>
  <si>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</si>
  <si>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</si>
  <si>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</si>
  <si>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</si>
  <si>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</si>
  <si>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</si>
  <si>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</si>
  <si>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</si>
  <si>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</si>
  <si>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</si>
  <si>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</si>
  <si>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</si>
  <si>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</si>
  <si>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</si>
  <si>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</si>
  <si>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</si>
  <si>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</si>
  <si>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</si>
  <si>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</si>
  <si>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</si>
  <si>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</si>
  <si>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</si>
  <si>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</si>
  <si>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</si>
  <si>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</si>
  <si>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</si>
  <si>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</si>
  <si>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</si>
  <si>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</si>
  <si>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</si>
  <si>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</si>
  <si>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</si>
  <si>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</si>
  <si>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</si>
  <si>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</si>
  <si>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</si>
  <si>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</si>
  <si>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</si>
  <si>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</si>
  <si>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</si>
  <si>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</si>
  <si>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</si>
  <si>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</si>
  <si>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</si>
  <si>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</si>
  <si>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</si>
  <si>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</si>
  <si>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</si>
  <si>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</si>
  <si>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</si>
  <si>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</si>
  <si>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</si>
  <si>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</si>
  <si>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</si>
  <si>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</si>
  <si>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</si>
  <si>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</si>
  <si>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</si>
  <si>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</si>
  <si>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</si>
  <si>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</si>
  <si>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</si>
  <si>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</si>
  <si>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</si>
  <si>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</si>
  <si>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</si>
  <si>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</si>
  <si>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</si>
  <si>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</si>
  <si>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</si>
  <si>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</si>
  <si>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</si>
  <si>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</si>
  <si>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</si>
  <si>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</si>
  <si>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</si>
  <si>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</si>
  <si>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</si>
  <si>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</si>
  <si>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</si>
  <si>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</si>
  <si>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</si>
  <si>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</si>
  <si>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</si>
  <si>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</si>
  <si>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</si>
  <si>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</si>
  <si>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</si>
  <si>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</si>
  <si>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</si>
  <si>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</si>
  <si>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</si>
  <si>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</si>
  <si>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</si>
  <si>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</si>
  <si>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</si>
  <si>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</si>
  <si>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</si>
  <si>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</si>
  <si>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</si>
  <si>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</si>
  <si>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</si>
  <si>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</si>
  <si>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</si>
  <si>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</si>
  <si>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</si>
  <si>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</si>
  <si>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</si>
  <si>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</si>
  <si>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</si>
  <si>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</si>
  <si>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</si>
  <si>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</si>
  <si>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</si>
  <si>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</si>
  <si>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</si>
  <si>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</si>
  <si>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</si>
  <si>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</si>
  <si>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</si>
  <si>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</si>
  <si>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</si>
  <si>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</si>
  <si>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</si>
  <si>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</si>
  <si>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</si>
  <si>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</si>
  <si>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</si>
  <si>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</si>
  <si>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</si>
  <si>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</si>
  <si>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</si>
  <si>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</si>
  <si>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</si>
  <si>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</si>
  <si>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</si>
  <si>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</si>
  <si>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</si>
  <si>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</si>
  <si>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</si>
  <si>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</si>
  <si>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</si>
  <si>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</si>
  <si>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</si>
  <si>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</si>
  <si>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</si>
  <si>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</si>
  <si>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</si>
  <si>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</si>
  <si>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</si>
  <si>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</si>
  <si>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</si>
  <si>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</si>
  <si>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</si>
  <si>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</si>
  <si>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</si>
  <si>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</si>
  <si>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</si>
  <si>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</si>
  <si>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</si>
  <si>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</si>
  <si>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</si>
  <si>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</si>
  <si>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</si>
  <si>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</si>
  <si>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</si>
  <si>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</si>
  <si>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</si>
  <si>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</si>
  <si>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</si>
  <si>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</si>
  <si>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</si>
  <si>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</si>
  <si>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</si>
  <si>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</si>
  <si>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</si>
  <si>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</si>
  <si>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</si>
  <si>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</si>
  <si>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</si>
  <si>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</si>
  <si>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</si>
  <si>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</si>
  <si>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</si>
  <si>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</si>
  <si>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</si>
  <si>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</si>
  <si>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</si>
  <si>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</si>
  <si>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</si>
  <si>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</si>
  <si>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</si>
  <si>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</si>
  <si>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</si>
  <si>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</si>
  <si>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</si>
  <si>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</si>
  <si>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</si>
  <si>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</si>
  <si>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</si>
  <si>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</si>
  <si>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</si>
  <si>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</si>
  <si>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</si>
  <si>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</si>
  <si>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</si>
  <si>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</si>
  <si>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</si>
  <si>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</si>
  <si>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</si>
  <si>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</si>
  <si>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</si>
  <si>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</si>
  <si>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</si>
  <si>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</si>
  <si>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</si>
  <si>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</si>
  <si>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</si>
  <si>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</si>
  <si>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</si>
  <si>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</si>
  <si>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</si>
  <si>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</si>
  <si>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</si>
  <si>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</si>
  <si>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</si>
  <si>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</si>
  <si>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</si>
  <si>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</si>
  <si>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</si>
  <si>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</si>
  <si>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</si>
  <si>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</si>
  <si>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</si>
  <si>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</si>
  <si>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</si>
  <si>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</si>
  <si>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</si>
  <si>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</si>
  <si>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</si>
  <si>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</si>
  <si>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</si>
  <si>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</si>
  <si>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</si>
  <si>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</si>
  <si>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</si>
  <si>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</si>
  <si>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</si>
  <si>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</si>
  <si>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</si>
  <si>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</si>
  <si>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</si>
  <si>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</si>
  <si>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</si>
  <si>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</si>
  <si>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</si>
  <si>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</si>
  <si>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</si>
  <si>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</si>
  <si>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</si>
  <si>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</si>
  <si>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</si>
  <si>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</si>
  <si>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</si>
  <si>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</si>
  <si>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</si>
  <si>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</si>
  <si>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</si>
  <si>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</si>
  <si>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</si>
  <si>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</si>
  <si>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</si>
  <si>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</si>
  <si>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</si>
  <si>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</si>
  <si>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</si>
  <si>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</si>
  <si>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</si>
  <si>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</si>
  <si>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</si>
  <si>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</si>
  <si>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</si>
  <si>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</si>
  <si>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</si>
  <si>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</si>
  <si>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</si>
  <si>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</si>
  <si>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</si>
  <si>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</si>
  <si>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</si>
  <si>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</si>
  <si>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</si>
  <si>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</si>
  <si>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</si>
  <si>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</si>
  <si>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</si>
  <si>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</si>
  <si>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</si>
  <si>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</si>
  <si>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</si>
  <si>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</si>
  <si>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</si>
  <si>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</si>
  <si>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</si>
  <si>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</si>
  <si>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</si>
  <si>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</si>
  <si>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</si>
  <si>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</si>
  <si>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</si>
  <si>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</si>
  <si>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</si>
  <si>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</si>
  <si>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</si>
  <si>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</si>
  <si>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</si>
  <si>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</si>
  <si>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</si>
  <si>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</si>
  <si>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</si>
  <si>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</si>
  <si>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</si>
  <si>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</si>
  <si>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</si>
  <si>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</si>
  <si>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</si>
  <si>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</si>
  <si>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</si>
  <si>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</si>
  <si>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</si>
  <si>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</si>
  <si>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</si>
  <si>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</si>
  <si>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</si>
  <si>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</si>
  <si>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</si>
  <si>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</si>
  <si>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</si>
  <si>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</si>
  <si>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</si>
  <si>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</si>
  <si>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</si>
  <si>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</si>
  <si>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</si>
  <si>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</si>
  <si>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</si>
  <si>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</si>
  <si>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</si>
  <si>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</si>
  <si>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</si>
  <si>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</si>
  <si>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</si>
  <si>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</si>
  <si>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</si>
  <si>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</si>
  <si>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</si>
  <si>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</si>
  <si>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</si>
  <si>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</si>
  <si>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</si>
  <si>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</si>
  <si>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</si>
  <si>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</si>
  <si>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</si>
  <si>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</si>
  <si>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</si>
  <si>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</si>
  <si>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</si>
  <si>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</si>
  <si>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</si>
  <si>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</si>
  <si>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</si>
  <si>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</si>
  <si>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</si>
  <si>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</si>
  <si>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</si>
  <si>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</si>
  <si>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</si>
  <si>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</si>
  <si>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</si>
  <si>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</si>
  <si>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</si>
  <si>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</si>
  <si>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</si>
  <si>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</si>
  <si>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</si>
  <si>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</si>
  <si>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</si>
  <si>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</si>
  <si>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</si>
  <si>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</si>
  <si>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</si>
  <si>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</si>
  <si>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</si>
  <si>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</si>
  <si>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</si>
  <si>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</si>
  <si>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</si>
  <si>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</si>
  <si>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</si>
  <si>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</si>
  <si>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</si>
  <si>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</si>
  <si>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</si>
  <si>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</si>
  <si>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</si>
  <si>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</si>
  <si>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</si>
  <si>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</si>
  <si>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</si>
  <si>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</si>
  <si>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</si>
  <si>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</si>
  <si>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</si>
  <si>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</si>
  <si>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</si>
  <si>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</si>
  <si>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</si>
  <si>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</si>
  <si>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</si>
  <si>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</si>
  <si>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</si>
  <si>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</si>
  <si>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</si>
  <si>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</si>
  <si>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</si>
  <si>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</si>
  <si>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</si>
  <si>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</si>
  <si>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</si>
  <si>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</si>
  <si>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</si>
  <si>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</si>
  <si>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</si>
  <si>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</si>
  <si>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</si>
  <si>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</si>
  <si>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</si>
  <si>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</si>
  <si>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</si>
  <si>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</si>
  <si>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</si>
  <si>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</si>
  <si>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</si>
  <si>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</si>
  <si>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</si>
  <si>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</si>
  <si>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</si>
  <si>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</si>
  <si>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</si>
  <si>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</si>
  <si>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</si>
  <si>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</si>
  <si>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</si>
  <si>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</si>
  <si>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</si>
  <si>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</si>
  <si>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</si>
  <si>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</si>
  <si>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</si>
  <si>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</si>
  <si>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</si>
  <si>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</si>
  <si>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</si>
  <si>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</si>
  <si>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</si>
  <si>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</si>
  <si>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</si>
  <si>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</si>
  <si>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</si>
  <si>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</si>
  <si>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</si>
  <si>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</si>
  <si>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</si>
  <si>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</si>
  <si>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</si>
  <si>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</si>
  <si>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</si>
  <si>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</si>
  <si>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</si>
  <si>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</si>
  <si>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</si>
  <si>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</si>
  <si>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</si>
  <si>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</si>
  <si>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</si>
  <si>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</si>
  <si>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</si>
  <si>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</si>
  <si>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</si>
  <si>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</si>
  <si>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</si>
  <si>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</si>
  <si>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</si>
  <si>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</si>
  <si>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</si>
  <si>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</si>
  <si>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</si>
  <si>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</si>
  <si>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</si>
  <si>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</si>
  <si>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</si>
  <si>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</si>
  <si>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</si>
  <si>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</si>
  <si>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</si>
  <si>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</si>
  <si>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</si>
  <si>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</si>
  <si>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</si>
  <si>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</si>
  <si>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</si>
  <si>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</si>
  <si>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</si>
  <si>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</si>
  <si>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</si>
  <si>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</si>
  <si>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</si>
  <si>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</si>
  <si>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</si>
  <si>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</si>
  <si>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</si>
  <si>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</si>
  <si>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</si>
  <si>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</si>
  <si>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</si>
  <si>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</si>
  <si>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</si>
  <si>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</si>
  <si>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</si>
  <si>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</si>
  <si>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</si>
  <si>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</si>
  <si>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</si>
  <si>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</si>
  <si>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</si>
  <si>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</si>
  <si>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</si>
  <si>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</si>
  <si>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</si>
  <si>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</si>
  <si>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</si>
  <si>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</si>
  <si>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</si>
  <si>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</si>
  <si>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</si>
  <si>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</si>
  <si>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</si>
  <si>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</si>
  <si>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</si>
  <si>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</si>
  <si>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</si>
  <si>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</si>
  <si>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</si>
  <si>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</si>
  <si>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</si>
  <si>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</si>
  <si>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</si>
  <si>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</si>
  <si>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</si>
  <si>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</si>
  <si>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</si>
  <si>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</si>
  <si>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</si>
  <si>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</si>
  <si>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</si>
  <si>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</si>
  <si>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</si>
  <si>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</si>
  <si>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</si>
  <si>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</si>
  <si>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</si>
  <si>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</si>
  <si>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</si>
  <si>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</si>
  <si>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</si>
  <si>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</si>
  <si>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</si>
  <si>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</si>
  <si>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</si>
  <si>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</si>
  <si>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</si>
  <si>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</si>
  <si>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</si>
  <si>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</si>
  <si>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</si>
  <si>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</si>
  <si>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</si>
  <si>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</si>
  <si>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</si>
  <si>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</si>
  <si>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</si>
  <si>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</si>
  <si>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</si>
  <si>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</si>
  <si>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</si>
  <si>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</si>
  <si>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</si>
  <si>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</si>
  <si>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</si>
  <si>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</si>
  <si>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</si>
  <si>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</si>
  <si>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</si>
  <si>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</si>
  <si>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</si>
  <si>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</si>
  <si>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</si>
  <si>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</si>
  <si>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</si>
  <si>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</si>
  <si>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</si>
  <si>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</si>
  <si>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</si>
  <si>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</si>
  <si>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</si>
  <si>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</si>
  <si>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</si>
  <si>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</si>
  <si>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</si>
  <si>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</si>
  <si>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</si>
  <si>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</si>
  <si>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</si>
  <si>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</si>
  <si>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</si>
  <si>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</si>
  <si>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</si>
  <si>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</si>
  <si>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</si>
  <si>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</si>
  <si>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</si>
  <si>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</si>
  <si>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</si>
  <si>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</si>
  <si>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</si>
  <si>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</si>
  <si>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</si>
  <si>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</si>
  <si>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</si>
  <si>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</si>
  <si>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</si>
  <si>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</si>
  <si>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</si>
  <si>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</si>
  <si>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</si>
  <si>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</si>
  <si>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</si>
  <si>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</si>
  <si>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</si>
  <si>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</si>
  <si>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</si>
  <si>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</si>
  <si>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</si>
  <si>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</si>
  <si>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</si>
  <si>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</si>
  <si>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</si>
  <si>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</si>
  <si>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</si>
  <si>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</si>
  <si>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</si>
  <si>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</si>
  <si>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</si>
  <si>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</si>
  <si>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</si>
  <si>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</si>
  <si>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</si>
  <si>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</si>
  <si>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</si>
  <si>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</si>
  <si>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</si>
  <si>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</si>
  <si>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</si>
  <si>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</si>
  <si>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</si>
  <si>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</si>
  <si>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</si>
  <si>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</si>
  <si>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</si>
  <si>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</si>
  <si>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</si>
  <si>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</si>
  <si>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</si>
  <si>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</si>
  <si>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</si>
  <si>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</si>
  <si>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</si>
  <si>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</si>
  <si>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</si>
  <si>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</si>
  <si>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</si>
  <si>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</si>
  <si>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</si>
  <si>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</si>
  <si>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</si>
  <si>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</si>
  <si>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</si>
  <si>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</si>
  <si>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</si>
  <si>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</si>
  <si>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</si>
  <si>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</si>
  <si>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</si>
  <si>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</si>
  <si>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</si>
  <si>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</si>
  <si>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</si>
  <si>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</si>
  <si>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</si>
  <si>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</si>
  <si>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</si>
  <si>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</si>
  <si>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</si>
  <si>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</si>
  <si>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</si>
  <si>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</si>
  <si>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</si>
  <si>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</si>
  <si>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</si>
  <si>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</si>
  <si>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</si>
  <si>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</si>
  <si>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</si>
  <si>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</si>
  <si>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</si>
  <si>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</si>
  <si>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</si>
  <si>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</si>
  <si>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</si>
  <si>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</si>
  <si>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</si>
  <si>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</si>
  <si>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</si>
  <si>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</si>
  <si>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</si>
  <si>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</si>
  <si>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</si>
  <si>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</si>
  <si>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</si>
  <si>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</si>
  <si>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</si>
  <si>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</si>
  <si>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</si>
  <si>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</si>
  <si>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</si>
  <si>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</si>
  <si>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</si>
  <si>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</si>
  <si>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</si>
  <si>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</si>
  <si>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</si>
  <si>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</si>
  <si>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</si>
  <si>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</si>
  <si>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</si>
  <si>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</si>
  <si>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</si>
  <si>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</si>
  <si>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</si>
  <si>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</si>
  <si>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</si>
  <si>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</si>
  <si>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</si>
  <si>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</si>
  <si>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</si>
  <si>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</si>
  <si>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</si>
  <si>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</si>
  <si>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</si>
  <si>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</si>
  <si>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</si>
  <si>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</si>
  <si>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</si>
  <si>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</si>
  <si>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</si>
  <si>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</si>
  <si>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</si>
  <si>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</si>
  <si>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</si>
  <si>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</si>
  <si>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</si>
  <si>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</si>
  <si>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</si>
  <si>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</si>
  <si>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</si>
  <si>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</si>
  <si>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</si>
  <si>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</si>
  <si>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</si>
  <si>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</si>
  <si>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</si>
  <si>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</si>
  <si>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</si>
  <si>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</si>
  <si>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</si>
  <si>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</si>
  <si>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</si>
  <si>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</si>
  <si>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</si>
  <si>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</si>
  <si>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</si>
  <si>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</si>
  <si>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</si>
  <si>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</si>
  <si>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</si>
  <si>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</si>
  <si>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</si>
  <si>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</si>
  <si>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</si>
  <si>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</si>
  <si>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</si>
  <si>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</si>
  <si>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</si>
  <si>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</si>
  <si>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</si>
  <si>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</si>
  <si>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</si>
  <si>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</si>
  <si>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</si>
  <si>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</si>
  <si>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</si>
  <si>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</si>
  <si>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</si>
  <si>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</si>
  <si>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</si>
  <si>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</si>
  <si>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</si>
  <si>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</si>
  <si>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</si>
  <si>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</si>
  <si>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</si>
  <si>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</si>
  <si>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</si>
  <si>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</si>
  <si>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</si>
  <si>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</si>
  <si>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</si>
  <si>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</si>
  <si>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</si>
  <si>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</si>
  <si>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</si>
  <si>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</si>
  <si>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</si>
  <si>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</si>
  <si>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</si>
  <si>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</si>
  <si>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</si>
  <si>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</si>
  <si>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</si>
  <si>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</si>
  <si>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</si>
  <si>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</si>
  <si>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</si>
  <si>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</si>
  <si>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</si>
  <si>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</si>
  <si>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</si>
  <si>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</si>
  <si>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</si>
  <si>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</si>
  <si>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</si>
  <si>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</si>
  <si>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</si>
  <si>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</si>
  <si>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</si>
  <si>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</si>
  <si>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</si>
  <si>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</si>
  <si>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</si>
  <si>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</si>
  <si>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</si>
  <si>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</si>
  <si>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</si>
  <si>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</si>
  <si>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</si>
  <si>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</si>
  <si>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</si>
  <si>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</si>
  <si>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</si>
  <si>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</si>
  <si>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</si>
  <si>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</si>
  <si>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</si>
  <si>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</si>
  <si>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</si>
  <si>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</si>
  <si>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</si>
  <si>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</si>
  <si>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</si>
  <si>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</si>
  <si>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</si>
  <si>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</si>
  <si>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</si>
  <si>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</si>
  <si>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</si>
  <si>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</si>
  <si>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</si>
  <si>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</si>
  <si>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</si>
  <si>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</si>
  <si>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</si>
  <si>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</si>
  <si>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</si>
  <si>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</si>
  <si>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</si>
  <si>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</si>
  <si>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</si>
  <si>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</si>
  <si>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</si>
  <si>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</si>
  <si>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</si>
  <si>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</si>
  <si>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</si>
  <si>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</si>
  <si>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</si>
  <si>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</si>
  <si>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</si>
  <si>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</si>
  <si>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</si>
  <si>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</si>
  <si>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</si>
  <si>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</si>
  <si>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</si>
  <si>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</si>
  <si>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</si>
  <si>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</si>
  <si>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</si>
  <si>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</si>
  <si>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</si>
  <si>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</si>
  <si>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</si>
  <si>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</si>
  <si>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</si>
  <si>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</si>
  <si>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</si>
  <si>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</si>
  <si>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</si>
  <si>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</si>
  <si>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</si>
  <si>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</si>
  <si>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</si>
  <si>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</si>
  <si>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</si>
  <si>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</si>
  <si>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</si>
  <si>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</si>
  <si>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</si>
  <si>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</si>
  <si>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</si>
  <si>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</si>
  <si>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</si>
  <si>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</si>
  <si>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</si>
  <si>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</si>
  <si>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</si>
  <si>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</si>
  <si>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</si>
  <si>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</si>
  <si>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</si>
  <si>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</si>
  <si>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</si>
  <si>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</si>
  <si>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</si>
  <si>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</si>
  <si>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</si>
  <si>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</si>
  <si>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</si>
  <si>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</si>
  <si>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</si>
  <si>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</si>
  <si>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</si>
  <si>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</si>
  <si>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</si>
  <si>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</si>
  <si>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</si>
  <si>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</si>
  <si>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</si>
  <si>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</si>
  <si>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</si>
  <si>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</si>
  <si>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</si>
  <si>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</si>
  <si>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</si>
  <si>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</si>
  <si>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</si>
  <si>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</si>
  <si>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</si>
  <si>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</si>
  <si>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</si>
  <si>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</si>
  <si>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</si>
  <si>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</si>
  <si>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</si>
  <si>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</si>
  <si>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</si>
  <si>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</si>
  <si>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</si>
  <si>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</si>
  <si>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</si>
  <si>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</si>
  <si>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</si>
  <si>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</si>
  <si>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</si>
  <si>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</si>
  <si>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</si>
  <si>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</si>
  <si>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</si>
  <si>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</si>
  <si>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</si>
  <si>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</si>
  <si>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</si>
  <si>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</si>
  <si>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</si>
  <si>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</si>
  <si>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</si>
  <si>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</si>
  <si>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</si>
  <si>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</si>
  <si>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</si>
  <si>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</si>
  <si>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</si>
  <si>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</si>
  <si>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</si>
  <si>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</si>
  <si>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</si>
  <si>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</si>
  <si>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</si>
  <si>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</si>
  <si>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</si>
  <si>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</si>
  <si>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</si>
  <si>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</si>
  <si>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</si>
  <si>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</si>
  <si>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</si>
  <si>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</si>
  <si>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</si>
  <si>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</si>
  <si>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</si>
  <si>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</si>
  <si>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</si>
  <si>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</si>
  <si>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</si>
  <si>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</si>
  <si>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</si>
  <si>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</si>
  <si>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</si>
  <si>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</si>
  <si>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</si>
  <si>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</si>
  <si>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</si>
  <si>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</si>
  <si>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</si>
  <si>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</si>
  <si>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</si>
  <si>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</si>
  <si>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</si>
  <si>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</si>
  <si>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</si>
  <si>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</si>
  <si>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</si>
  <si>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</si>
  <si>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</si>
  <si>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</si>
  <si>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</si>
  <si>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</si>
  <si>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</si>
  <si>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</si>
  <si>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</si>
  <si>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</si>
  <si>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</si>
  <si>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</si>
  <si>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</si>
  <si>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</si>
  <si>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</si>
  <si>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</si>
  <si>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</si>
  <si>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</si>
  <si>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</si>
  <si>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</si>
  <si>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</si>
  <si>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</si>
  <si>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</si>
  <si>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</si>
  <si>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</si>
  <si>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</si>
  <si>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</si>
  <si>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</si>
  <si>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</si>
  <si>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</si>
  <si>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</si>
  <si>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</si>
  <si>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</si>
  <si>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</si>
  <si>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</si>
  <si>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</si>
  <si>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</si>
  <si>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</si>
  <si>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</si>
  <si>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</si>
  <si>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</si>
  <si>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</si>
  <si>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</si>
  <si>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</si>
  <si>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</si>
  <si>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</si>
  <si>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</si>
  <si>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</si>
  <si>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</si>
  <si>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</si>
  <si>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</si>
  <si>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</si>
  <si>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</si>
  <si>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</si>
  <si>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</si>
  <si>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</si>
  <si>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</si>
  <si>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</si>
  <si>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</si>
  <si>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</si>
  <si>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</si>
  <si>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</si>
  <si>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</si>
  <si>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</si>
  <si>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</si>
  <si>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</si>
  <si>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</si>
  <si>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</si>
  <si>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</si>
  <si>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</si>
  <si>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</si>
  <si>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</si>
  <si>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</si>
  <si>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</si>
  <si>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</si>
  <si>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</si>
  <si>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</si>
  <si>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</si>
  <si>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</si>
  <si>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</si>
  <si>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</si>
  <si>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</si>
  <si>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</si>
  <si>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</si>
  <si>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</si>
  <si>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</si>
  <si>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</si>
  <si>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</si>
  <si>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</si>
  <si>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</si>
  <si>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</si>
  <si>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</si>
  <si>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</si>
  <si>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</si>
  <si>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</si>
  <si>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</si>
  <si>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</si>
  <si>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</si>
  <si>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</si>
  <si>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</si>
  <si>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</si>
  <si>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</si>
  <si>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</si>
  <si>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</si>
  <si>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</si>
  <si>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</si>
  <si>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</si>
  <si>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</si>
  <si>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</si>
  <si>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</si>
  <si>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</si>
  <si>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</si>
  <si>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</si>
  <si>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</si>
  <si>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</si>
  <si>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</si>
  <si>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</si>
  <si>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</si>
  <si>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</si>
  <si>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</si>
  <si>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</si>
  <si>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</si>
  <si>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</si>
  <si>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</si>
  <si>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</si>
  <si>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</si>
  <si>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</si>
  <si>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</si>
  <si>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</si>
  <si>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</si>
  <si>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</si>
  <si>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</si>
  <si>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</si>
  <si>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</si>
  <si>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</si>
  <si>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</si>
  <si>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</si>
  <si>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</si>
  <si>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</si>
  <si>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</si>
  <si>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</si>
  <si>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</si>
  <si>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</si>
  <si>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</si>
  <si>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</si>
  <si>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</si>
  <si>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</si>
  <si>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</si>
  <si>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</si>
  <si>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</si>
  <si>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</si>
  <si>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</si>
  <si>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</si>
  <si>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</si>
  <si>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</si>
  <si>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</si>
  <si>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</si>
  <si>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</si>
  <si>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</si>
  <si>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</si>
  <si>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</si>
  <si>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</si>
  <si>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</si>
  <si>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</si>
  <si>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</si>
  <si>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</si>
  <si>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</si>
  <si>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</si>
  <si>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</si>
  <si>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</si>
  <si>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</si>
  <si>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</si>
  <si>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</si>
  <si>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</si>
  <si>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</si>
  <si>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</si>
  <si>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</si>
  <si>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</si>
  <si>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</si>
  <si>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</si>
  <si>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</si>
  <si>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</si>
  <si>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</si>
  <si>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</si>
  <si>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</si>
  <si>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</si>
  <si>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</si>
  <si>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</si>
  <si>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</si>
  <si>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</si>
  <si>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</si>
  <si>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</si>
  <si>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</si>
  <si>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</si>
  <si>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</si>
  <si>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</si>
  <si>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</si>
  <si>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</si>
  <si>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</si>
  <si>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</si>
  <si>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</si>
  <si>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</si>
  <si>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</si>
  <si>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</si>
  <si>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</si>
  <si>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</si>
  <si>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</si>
  <si>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</si>
  <si>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</si>
  <si>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</si>
  <si>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</si>
  <si>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</si>
  <si>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</si>
  <si>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</si>
  <si>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</si>
  <si>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</si>
  <si>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</si>
  <si>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</si>
  <si>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</si>
  <si>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</si>
  <si>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</si>
  <si>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</si>
  <si>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</si>
  <si>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</si>
  <si>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</si>
  <si>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</si>
  <si>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</si>
  <si>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</si>
  <si>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</si>
  <si>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</si>
  <si>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</si>
  <si>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</si>
  <si>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</si>
  <si>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</si>
  <si>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</si>
  <si>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</si>
  <si>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</si>
  <si>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</si>
  <si>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</si>
  <si>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</si>
  <si>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</si>
  <si>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</si>
  <si>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</si>
  <si>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</si>
  <si>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</si>
  <si>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</si>
  <si>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</si>
  <si>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</si>
  <si>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</si>
  <si>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</si>
  <si>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</si>
  <si>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</si>
  <si>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</si>
  <si>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</si>
  <si>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</si>
  <si>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</si>
  <si>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</si>
  <si>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</si>
  <si>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</si>
  <si>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</si>
  <si>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</si>
  <si>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</si>
  <si>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</si>
  <si>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</si>
  <si>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</si>
  <si>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</si>
  <si>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</si>
  <si>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</si>
  <si>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</si>
  <si>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</si>
  <si>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</si>
  <si>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</si>
  <si>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</si>
  <si>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</si>
  <si>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</si>
  <si>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</si>
  <si>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</si>
  <si>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</si>
  <si>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</si>
  <si>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</si>
  <si>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</si>
  <si>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</si>
  <si>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</si>
  <si>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</si>
  <si>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</si>
  <si>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</si>
  <si>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</si>
  <si>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</si>
  <si>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</si>
  <si>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</si>
  <si>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</si>
  <si>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</si>
  <si>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</si>
  <si>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</si>
  <si>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</si>
  <si>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</si>
  <si>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</si>
  <si>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</si>
  <si>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</si>
  <si>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</si>
  <si>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</si>
  <si>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</si>
  <si>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</si>
  <si>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</si>
  <si>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</si>
  <si>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</si>
  <si>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</si>
  <si>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</si>
  <si>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</si>
  <si>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</si>
  <si>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</si>
  <si>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</si>
  <si>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</si>
  <si>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</si>
  <si>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</si>
  <si>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</si>
  <si>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</si>
  <si>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</si>
  <si>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</si>
  <si>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</si>
  <si>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</si>
  <si>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</si>
  <si>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</si>
  <si>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</si>
  <si>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</si>
  <si>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</si>
  <si>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</si>
  <si>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</si>
  <si>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</si>
  <si>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</si>
  <si>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</si>
  <si>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</si>
  <si>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</si>
  <si>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</si>
  <si>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</si>
  <si>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</si>
  <si>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</si>
  <si>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</si>
  <si>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</si>
  <si>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</si>
  <si>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</si>
  <si>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</si>
  <si>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</si>
  <si>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</si>
  <si>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</si>
  <si>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</si>
  <si>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</si>
  <si>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</si>
  <si>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</si>
  <si>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</si>
  <si>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</si>
  <si>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</si>
  <si>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</si>
  <si>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</si>
  <si>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</si>
  <si>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</si>
  <si>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</si>
  <si>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</si>
  <si>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</si>
  <si>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</si>
  <si>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</si>
  <si>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</si>
  <si>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</si>
  <si>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</si>
  <si>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</si>
  <si>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</si>
  <si>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</si>
  <si>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</si>
  <si>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</si>
  <si>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</si>
  <si>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</si>
  <si>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</si>
  <si>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</si>
  <si>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</si>
  <si>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</si>
  <si>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</si>
  <si>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</si>
  <si>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</si>
  <si>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</si>
  <si>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</si>
  <si>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</si>
  <si>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</si>
  <si>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</si>
  <si>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</si>
  <si>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</si>
  <si>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</si>
  <si>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</si>
  <si>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</si>
  <si>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</si>
  <si>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</si>
  <si>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</si>
  <si>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</si>
  <si>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</si>
  <si>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</si>
  <si>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</si>
  <si>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</si>
  <si>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</si>
  <si>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</si>
  <si>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</si>
  <si>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</si>
  <si>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</si>
  <si>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</si>
  <si>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</si>
  <si>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</si>
  <si>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</si>
  <si>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</si>
  <si>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</si>
  <si>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</si>
  <si>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</si>
  <si>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</si>
  <si>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</si>
  <si>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</si>
  <si>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</si>
  <si>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</si>
  <si>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</si>
  <si>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</si>
  <si>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</si>
  <si>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</si>
  <si>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</si>
  <si>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</si>
  <si>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</si>
  <si>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</si>
  <si>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</si>
  <si>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</si>
  <si>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</si>
  <si>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</si>
  <si>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</si>
  <si>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</si>
  <si>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</si>
  <si>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</si>
  <si>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</si>
  <si>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</si>
  <si>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</si>
  <si>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</si>
  <si>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</si>
  <si>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</si>
  <si>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</si>
  <si>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</si>
  <si>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</si>
  <si>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</si>
  <si>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</si>
  <si>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</si>
  <si>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</si>
  <si>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</si>
  <si>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</si>
  <si>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</si>
  <si>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</si>
  <si>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</si>
  <si>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</si>
  <si>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</si>
  <si>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</si>
  <si>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</si>
  <si>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</si>
  <si>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</si>
  <si>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</si>
  <si>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</si>
  <si>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</si>
  <si>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</si>
  <si>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</si>
  <si>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</si>
  <si>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</si>
  <si>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</si>
  <si>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</si>
  <si>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</si>
  <si>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</si>
  <si>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</si>
  <si>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</si>
  <si>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</si>
  <si>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</si>
  <si>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</si>
  <si>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</si>
  <si>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</si>
  <si>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</si>
  <si>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</si>
  <si>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</si>
  <si>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</si>
  <si>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</si>
  <si>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</si>
  <si>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</si>
  <si>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</si>
  <si>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</si>
  <si>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</si>
  <si>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</si>
  <si>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</si>
  <si>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</si>
  <si>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</si>
  <si>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</si>
  <si>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</si>
  <si>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</si>
  <si>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</si>
  <si>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</si>
  <si>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</si>
  <si>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</si>
  <si>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</si>
  <si>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</si>
  <si>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</si>
  <si>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</si>
  <si>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</si>
  <si>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</si>
  <si>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</si>
  <si>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</si>
  <si>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</si>
  <si>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</si>
  <si>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</si>
  <si>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</si>
  <si>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</si>
  <si>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</si>
  <si>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</si>
  <si>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</si>
  <si>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</si>
  <si>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</si>
  <si>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</si>
  <si>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</si>
  <si>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</si>
  <si>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</si>
  <si>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</si>
  <si>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</si>
  <si>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</si>
  <si>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</si>
  <si>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</si>
  <si>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</si>
  <si>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</si>
  <si>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</si>
  <si>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</si>
  <si>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</si>
  <si>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</si>
  <si>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</si>
  <si>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</si>
  <si>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</si>
  <si>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</si>
  <si>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</si>
  <si>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</si>
  <si>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</si>
  <si>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</si>
  <si>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</si>
  <si>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</si>
  <si>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</si>
  <si>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</si>
  <si>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</si>
  <si>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</si>
  <si>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</si>
  <si>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</si>
  <si>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</si>
  <si>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</si>
  <si>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</si>
  <si>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</si>
  <si>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</si>
  <si>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</si>
  <si>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</si>
  <si>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</si>
  <si>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</si>
  <si>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</si>
  <si>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</si>
  <si>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</si>
  <si>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</si>
  <si>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</si>
  <si>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</si>
  <si>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</si>
  <si>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</si>
  <si>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</si>
  <si>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</si>
  <si>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</si>
  <si>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</si>
  <si>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</si>
  <si>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</si>
  <si>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</si>
  <si>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</si>
  <si>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</si>
  <si>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</si>
  <si>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</si>
  <si>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</si>
  <si>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</si>
  <si>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</si>
  <si>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</si>
  <si>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</si>
  <si>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</si>
  <si>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</si>
  <si>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</si>
  <si>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</si>
  <si>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</si>
  <si>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</si>
  <si>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</si>
  <si>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</si>
  <si>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</si>
  <si>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</si>
  <si>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</si>
  <si>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</si>
  <si>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</si>
  <si>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</si>
  <si>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</si>
  <si>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</si>
  <si>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</si>
  <si>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</si>
  <si>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</si>
  <si>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</si>
  <si>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</si>
  <si>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</si>
  <si>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</si>
  <si>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</si>
  <si>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</si>
  <si>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</si>
  <si>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</si>
  <si>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</si>
  <si>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</si>
  <si>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</si>
  <si>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</si>
  <si>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</si>
  <si>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</si>
  <si>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</si>
  <si>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</si>
  <si>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</si>
  <si>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</si>
  <si>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</si>
  <si>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</si>
  <si>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</si>
  <si>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</si>
  <si>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</si>
  <si>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</si>
  <si>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</si>
  <si>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</si>
  <si>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</si>
  <si>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</si>
  <si>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</si>
  <si>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</si>
  <si>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</si>
  <si>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</si>
  <si>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</si>
  <si>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</si>
  <si>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</si>
  <si>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</si>
  <si>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</si>
  <si>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</si>
  <si>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</si>
  <si>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</si>
  <si>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</si>
  <si>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</si>
  <si>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</si>
  <si>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</si>
  <si>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</si>
  <si>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</si>
  <si>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</si>
  <si>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</si>
  <si>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</si>
  <si>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</si>
  <si>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</si>
  <si>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</si>
  <si>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</si>
  <si>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</si>
  <si>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</si>
  <si>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</si>
  <si>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</si>
  <si>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</si>
  <si>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</si>
  <si>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</si>
  <si>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</si>
  <si>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</si>
  <si>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</si>
  <si>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</si>
  <si>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</si>
  <si>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</si>
  <si>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</si>
  <si>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</si>
  <si>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</si>
  <si>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</si>
  <si>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</si>
  <si>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</si>
  <si>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</si>
  <si>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</si>
  <si>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</si>
  <si>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</si>
  <si>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</si>
  <si>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</si>
  <si>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</si>
  <si>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</si>
  <si>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</si>
  <si>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</si>
  <si>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</si>
  <si>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</si>
  <si>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</si>
  <si>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</si>
  <si>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</si>
  <si>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</si>
  <si>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</si>
  <si>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</si>
  <si>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</si>
  <si>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</si>
  <si>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</si>
  <si>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</si>
  <si>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</si>
  <si>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</si>
  <si>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</si>
  <si>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</si>
  <si>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</si>
  <si>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</si>
  <si>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</si>
  <si>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</si>
  <si>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</si>
  <si>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</si>
  <si>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</si>
  <si>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</si>
  <si>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</si>
  <si>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</si>
  <si>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</si>
  <si>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</si>
  <si>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</si>
  <si>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</si>
  <si>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</si>
  <si>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</si>
  <si>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</si>
  <si>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</si>
  <si>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</si>
  <si>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</si>
  <si>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</si>
  <si>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</si>
  <si>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</si>
  <si>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</si>
  <si>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</si>
  <si>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</si>
  <si>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</si>
  <si>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</si>
  <si>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</si>
  <si>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</si>
  <si>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</si>
  <si>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</si>
  <si>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</si>
  <si>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</si>
  <si>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</si>
  <si>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</si>
  <si>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</si>
  <si>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</si>
  <si>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</si>
  <si>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</si>
  <si>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</si>
  <si>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</si>
  <si>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</si>
  <si>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</si>
  <si>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</si>
  <si>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</si>
  <si>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</si>
  <si>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</si>
  <si>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</si>
  <si>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</si>
  <si>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</si>
  <si>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</si>
  <si>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</si>
  <si>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</si>
  <si>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</si>
  <si>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</si>
  <si>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</si>
  <si>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</si>
  <si>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</si>
  <si>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</si>
  <si>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</si>
  <si>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</si>
  <si>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</si>
  <si>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</si>
  <si>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</si>
  <si>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</si>
  <si>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</si>
  <si>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</si>
  <si>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</si>
  <si>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</si>
  <si>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</si>
  <si>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</si>
  <si>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</si>
  <si>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</si>
  <si>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</si>
  <si>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</si>
  <si>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</si>
  <si>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</si>
  <si>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</si>
  <si>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</si>
  <si>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</si>
  <si>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</si>
  <si>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</si>
  <si>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</si>
  <si>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</si>
  <si>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</si>
  <si>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</si>
  <si>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</si>
  <si>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</si>
  <si>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</si>
  <si>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</si>
  <si>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</si>
  <si>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</si>
  <si>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</si>
  <si>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</si>
  <si>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</si>
  <si>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</si>
  <si>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</si>
  <si>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</si>
  <si>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</si>
  <si>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</si>
  <si>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</si>
  <si>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</si>
  <si>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</si>
  <si>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</si>
  <si>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</si>
  <si>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</si>
  <si>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</si>
  <si>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</si>
  <si>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</si>
  <si>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</si>
  <si>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</si>
  <si>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</si>
  <si>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</si>
  <si>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</si>
  <si>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</si>
  <si>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</si>
  <si>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</si>
  <si>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</si>
  <si>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</si>
  <si>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</si>
  <si>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</si>
  <si>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</si>
  <si>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</si>
  <si>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</si>
  <si>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</si>
  <si>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</si>
  <si>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</si>
  <si>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</si>
  <si>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</si>
  <si>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</si>
  <si>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</si>
  <si>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</si>
  <si>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</si>
  <si>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</si>
  <si>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</si>
  <si>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</si>
  <si>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</si>
  <si>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</si>
  <si>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</si>
  <si>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</si>
  <si>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</si>
  <si>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</si>
  <si>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</si>
  <si>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</si>
  <si>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</si>
  <si>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</si>
  <si>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</si>
  <si>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</si>
  <si>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</si>
  <si>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</si>
  <si>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</si>
  <si>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</si>
  <si>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</si>
  <si>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</si>
  <si>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</si>
  <si>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</si>
  <si>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</si>
  <si>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</si>
  <si>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</si>
  <si>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</si>
  <si>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</si>
  <si>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</si>
  <si>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</si>
  <si>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</si>
  <si>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</si>
  <si>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</si>
  <si>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</si>
  <si>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</si>
  <si>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</si>
  <si>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</si>
  <si>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</si>
  <si>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</si>
  <si>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</si>
  <si>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</si>
  <si>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</si>
  <si>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</si>
  <si>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</si>
  <si>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</si>
  <si>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</si>
  <si>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</si>
  <si>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</si>
  <si>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</si>
  <si>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</si>
  <si>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</si>
  <si>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</si>
  <si>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</si>
  <si>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</si>
  <si>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</si>
  <si>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</si>
  <si>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</si>
  <si>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</si>
  <si>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</si>
  <si>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</si>
  <si>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</si>
  <si>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</si>
  <si>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</si>
  <si>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</si>
  <si>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</si>
  <si>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</si>
  <si>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</si>
  <si>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</si>
  <si>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</si>
  <si>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</si>
  <si>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</si>
  <si>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</si>
  <si>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</si>
  <si>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</si>
  <si>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</si>
  <si>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</si>
  <si>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</si>
  <si>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</si>
  <si>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</si>
  <si>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</si>
  <si>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</si>
  <si>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</si>
  <si>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</si>
  <si>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</si>
  <si>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</si>
  <si>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</si>
  <si>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</si>
  <si>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</si>
  <si>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</si>
  <si>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</si>
  <si>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</si>
  <si>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</si>
  <si>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</si>
  <si>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</si>
  <si>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</si>
  <si>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</si>
  <si>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</si>
  <si>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</si>
  <si>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</si>
  <si>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</si>
  <si>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</si>
  <si>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</si>
  <si>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</si>
  <si>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</si>
  <si>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</si>
  <si>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</si>
  <si>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</si>
  <si>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</si>
  <si>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</si>
  <si>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</si>
  <si>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</si>
  <si>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</si>
  <si>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</si>
  <si>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</si>
  <si>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</si>
  <si>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</si>
  <si>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</si>
  <si>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</si>
  <si>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</si>
  <si>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</si>
  <si>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</si>
  <si>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</si>
  <si>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</si>
  <si>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</si>
  <si>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</si>
  <si>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</si>
  <si>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</si>
  <si>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</si>
  <si>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</si>
  <si>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</si>
  <si>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</si>
  <si>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</si>
  <si>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</si>
  <si>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</si>
  <si>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</si>
  <si>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</si>
  <si>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</si>
  <si>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</si>
  <si>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</si>
  <si>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</si>
  <si>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</si>
  <si>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</si>
  <si>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</si>
  <si>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</si>
  <si>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</si>
  <si>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</si>
  <si>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</si>
  <si>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</si>
  <si>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</si>
  <si>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</si>
  <si>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</si>
  <si>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</si>
  <si>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</si>
  <si>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</si>
  <si>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</si>
  <si>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</si>
  <si>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</si>
  <si>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</si>
  <si>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</si>
  <si>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</si>
  <si>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</si>
  <si>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</si>
  <si>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</si>
  <si>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</si>
  <si>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</si>
  <si>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</si>
  <si>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</si>
  <si>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</si>
  <si>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</si>
  <si>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</si>
  <si>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</si>
  <si>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</si>
  <si>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</si>
  <si>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</si>
  <si>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</si>
  <si>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</si>
  <si>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</si>
  <si>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</si>
  <si>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</si>
  <si>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</si>
  <si>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</si>
  <si>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</si>
  <si>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</si>
  <si>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</si>
  <si>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</si>
  <si>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</si>
  <si>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</si>
  <si>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</si>
  <si>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</si>
  <si>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</si>
  <si>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</si>
  <si>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</si>
  <si>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</si>
  <si>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</si>
  <si>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</si>
  <si>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</si>
  <si>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</si>
  <si>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</si>
  <si>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</si>
  <si>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</si>
  <si>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</si>
  <si>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</si>
  <si>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</si>
  <si>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</si>
  <si>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</si>
  <si>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</si>
  <si>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</si>
  <si>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</si>
  <si>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</si>
  <si>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</si>
  <si>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</si>
  <si>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</si>
  <si>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</si>
  <si>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</si>
  <si>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</si>
  <si>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</si>
  <si>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</si>
  <si>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</si>
  <si>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</si>
  <si>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</si>
  <si>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</si>
  <si>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</si>
  <si>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</si>
  <si>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</si>
  <si>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</si>
  <si>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</si>
  <si>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</si>
  <si>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</si>
  <si>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</si>
  <si>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</si>
  <si>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</si>
  <si>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</si>
  <si>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</si>
  <si>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</si>
  <si>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</si>
  <si>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</si>
  <si>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</si>
  <si>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</si>
  <si>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</si>
  <si>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</si>
  <si>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</si>
  <si>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</si>
  <si>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</si>
  <si>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</si>
  <si>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</si>
  <si>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</si>
  <si>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</si>
  <si>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</si>
  <si>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</si>
  <si>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</si>
  <si>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</si>
  <si>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</si>
  <si>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</si>
  <si>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</si>
  <si>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</si>
  <si>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</si>
  <si>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</si>
  <si>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</si>
  <si>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</si>
  <si>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</si>
  <si>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</si>
  <si>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</si>
  <si>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</si>
  <si>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</si>
  <si>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</si>
  <si>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</si>
  <si>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</si>
  <si>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</si>
  <si>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</si>
  <si>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</si>
  <si>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</si>
  <si>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</si>
  <si>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</si>
  <si>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</si>
  <si>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</si>
  <si>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</si>
  <si>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</si>
  <si>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</si>
  <si>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</si>
  <si>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</si>
  <si>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</si>
  <si>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</si>
  <si>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</si>
  <si>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</si>
  <si>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</si>
  <si>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</si>
  <si>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</si>
  <si>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</si>
  <si>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</si>
  <si>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</si>
  <si>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</si>
  <si>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</si>
  <si>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</si>
  <si>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</si>
  <si>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</si>
  <si>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</si>
  <si>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</si>
  <si>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</si>
  <si>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</si>
  <si>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</si>
  <si>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</si>
  <si>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</si>
  <si>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</si>
  <si>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</si>
  <si>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</si>
  <si>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</si>
  <si>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</si>
  <si>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</si>
  <si>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</si>
  <si>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</si>
  <si>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</si>
  <si>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</si>
  <si>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</si>
  <si>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</si>
  <si>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</si>
  <si>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</si>
  <si>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</si>
  <si>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</si>
  <si>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</si>
  <si>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</si>
  <si>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</si>
  <si>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</si>
  <si>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</si>
  <si>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</si>
  <si>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</si>
  <si>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</si>
  <si>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</si>
  <si>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</si>
  <si>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</si>
  <si>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</si>
  <si>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</si>
  <si>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</si>
  <si>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</si>
  <si>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</si>
  <si>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</si>
  <si>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</si>
  <si>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</si>
  <si>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</si>
  <si>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</si>
  <si>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</si>
  <si>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</si>
  <si>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</si>
  <si>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</si>
  <si>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</si>
  <si>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</si>
  <si>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</si>
  <si>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</si>
  <si>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</si>
  <si>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</si>
  <si>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</si>
  <si>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</si>
  <si>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</si>
  <si>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</si>
  <si>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</si>
  <si>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</si>
  <si>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</si>
  <si>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</si>
  <si>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</si>
  <si>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</si>
  <si>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</si>
  <si>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</si>
  <si>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</si>
  <si>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</si>
  <si>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</si>
  <si>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</si>
  <si>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</si>
  <si>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</si>
  <si>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</si>
  <si>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</si>
  <si>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</si>
  <si>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</si>
  <si>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</si>
  <si>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</si>
  <si>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</si>
  <si>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</si>
  <si>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</si>
  <si>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</si>
  <si>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</si>
  <si>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</si>
  <si>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</si>
  <si>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</si>
  <si>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</si>
  <si>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</si>
  <si>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</si>
  <si>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</si>
  <si>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</si>
  <si>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</si>
  <si>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</si>
  <si>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</si>
  <si>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</si>
  <si>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</si>
  <si>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</si>
  <si>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</si>
  <si>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</si>
  <si>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</si>
  <si>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</si>
  <si>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</si>
  <si>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</si>
  <si>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</si>
  <si>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</si>
  <si>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</si>
  <si>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</si>
  <si>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</si>
  <si>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</si>
  <si>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</si>
  <si>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</si>
  <si>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</si>
  <si>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</si>
  <si>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</si>
  <si>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</si>
  <si>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</si>
  <si>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</si>
  <si>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</si>
  <si>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</si>
  <si>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</si>
  <si>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</si>
  <si>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</si>
  <si>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</si>
  <si>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</si>
  <si>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</si>
  <si>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</si>
  <si>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</si>
  <si>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</si>
  <si>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</si>
  <si>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</si>
  <si>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</si>
  <si>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</si>
  <si>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</si>
  <si>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</si>
  <si>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</si>
  <si>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</si>
  <si>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</si>
  <si>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</si>
  <si>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</si>
  <si>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</si>
  <si>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</si>
  <si>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</si>
  <si>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</si>
  <si>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</si>
  <si>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</si>
  <si>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</si>
  <si>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</si>
  <si>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</si>
  <si>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</si>
  <si>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</si>
  <si>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</si>
  <si>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</si>
  <si>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</si>
  <si>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</si>
  <si>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</si>
  <si>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</si>
  <si>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</si>
  <si>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</si>
  <si>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</si>
  <si>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</si>
  <si>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</si>
  <si>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</si>
  <si>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</si>
  <si>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</si>
  <si>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</si>
  <si>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</si>
  <si>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</si>
  <si>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</si>
  <si>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</si>
  <si>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</si>
  <si>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</si>
  <si>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</si>
  <si>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</si>
  <si>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</si>
  <si>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</si>
  <si>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</si>
  <si>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</si>
  <si>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</si>
  <si>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</si>
  <si>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</si>
  <si>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</si>
  <si>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</si>
  <si>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</si>
  <si>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</si>
  <si>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</si>
  <si>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</si>
  <si>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</si>
  <si>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</si>
  <si>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</si>
  <si>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</si>
  <si>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</si>
  <si>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</si>
  <si>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</si>
  <si>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</si>
  <si>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</si>
  <si>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</si>
  <si>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</si>
  <si>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</si>
  <si>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</si>
  <si>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</si>
  <si>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</si>
  <si>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</si>
  <si>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</si>
  <si>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</si>
  <si>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</si>
  <si>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</si>
  <si>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</si>
  <si>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</si>
  <si>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</si>
  <si>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</si>
  <si>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</si>
  <si>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</si>
  <si>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</si>
  <si>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</si>
  <si>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</si>
  <si>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</si>
  <si>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</si>
  <si>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</si>
  <si>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</si>
  <si>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</si>
  <si>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</si>
  <si>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</si>
  <si>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</si>
  <si>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</si>
  <si>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</si>
  <si>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</si>
  <si>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</si>
  <si>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</si>
  <si>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</si>
  <si>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</si>
  <si>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</si>
  <si>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</si>
  <si>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</si>
  <si>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</si>
  <si>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</si>
  <si>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</si>
  <si>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</si>
  <si>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</si>
  <si>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</si>
  <si>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</si>
  <si>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</si>
  <si>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</si>
  <si>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</si>
  <si>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</si>
  <si>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</si>
  <si>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</si>
  <si>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</si>
  <si>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</si>
  <si>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</si>
  <si>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</si>
  <si>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</si>
  <si>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</si>
  <si>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</si>
  <si>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</si>
  <si>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</si>
  <si>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</si>
  <si>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</si>
  <si>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</si>
  <si>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</si>
  <si>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</si>
  <si>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</si>
  <si>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</si>
  <si>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</si>
  <si>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</si>
  <si>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</si>
  <si>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</si>
  <si>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</si>
  <si>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</si>
  <si>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</si>
  <si>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</si>
  <si>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</si>
  <si>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</si>
  <si>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</si>
  <si>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</si>
  <si>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</si>
  <si>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</si>
  <si>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</si>
  <si>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</si>
  <si>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</si>
  <si>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</si>
  <si>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</si>
  <si>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</si>
  <si>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</si>
  <si>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</si>
  <si>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</si>
  <si>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</si>
  <si>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</si>
  <si>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</si>
  <si>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</si>
  <si>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</si>
  <si>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</si>
  <si>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</si>
  <si>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</si>
  <si>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</si>
  <si>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</si>
  <si>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</si>
  <si>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</si>
  <si>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</si>
  <si>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</si>
  <si>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</si>
  <si>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</si>
  <si>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</si>
  <si>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</si>
  <si>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</si>
  <si>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</si>
  <si>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</si>
  <si>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</si>
  <si>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</si>
  <si>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</si>
  <si>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</si>
  <si>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</si>
  <si>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</si>
  <si>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</si>
  <si>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</si>
  <si>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</si>
  <si>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</si>
  <si>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</si>
  <si>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</si>
  <si>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</si>
  <si>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</si>
  <si>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</si>
  <si>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</si>
  <si>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</si>
  <si>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</si>
  <si>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</si>
  <si>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</si>
  <si>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</si>
  <si>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</si>
  <si>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</si>
  <si>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</si>
  <si>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</si>
  <si>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</si>
  <si>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</si>
  <si>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</si>
  <si>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</si>
  <si>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</si>
  <si>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</si>
  <si>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</si>
  <si>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</si>
  <si>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</si>
  <si>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</si>
  <si>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</si>
  <si>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</si>
  <si>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</si>
  <si>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</si>
  <si>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</si>
  <si>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</si>
  <si>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</si>
  <si>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</si>
  <si>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</si>
  <si>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</si>
  <si>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</si>
  <si>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</si>
  <si>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</si>
  <si>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</si>
  <si>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</si>
  <si>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</si>
  <si>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</si>
  <si>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</si>
  <si>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</si>
  <si>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</si>
  <si>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</si>
  <si>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</si>
  <si>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</si>
  <si>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</si>
  <si>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</si>
  <si>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</si>
  <si>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</si>
  <si>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</si>
  <si>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</si>
  <si>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</si>
  <si>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</si>
  <si>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</si>
  <si>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</si>
  <si>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</si>
  <si>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</si>
  <si>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</si>
  <si>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</si>
  <si>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</si>
  <si>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</si>
  <si>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</si>
  <si>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</si>
  <si>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</si>
  <si>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</si>
  <si>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</si>
  <si>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</si>
  <si>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</si>
  <si>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</si>
  <si>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</si>
  <si>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</si>
  <si>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</si>
  <si>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</si>
  <si>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</si>
  <si>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</si>
  <si>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</si>
  <si>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</si>
  <si>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</si>
  <si>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</si>
  <si>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</si>
  <si>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</si>
  <si>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</si>
  <si>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</si>
  <si>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</si>
  <si>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</si>
  <si>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</si>
  <si>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</si>
  <si>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</si>
  <si>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</si>
  <si>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</si>
  <si>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</si>
  <si>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</si>
  <si>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</si>
  <si>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</si>
  <si>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</si>
  <si>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</si>
  <si>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</si>
  <si>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</si>
  <si>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</si>
  <si>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</si>
  <si>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</si>
  <si>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</si>
  <si>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</si>
  <si>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</si>
  <si>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</si>
  <si>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</si>
  <si>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</si>
  <si>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</si>
  <si>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</si>
  <si>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</si>
  <si>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</si>
  <si>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</si>
  <si>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</si>
  <si>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</si>
  <si>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</si>
  <si>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</si>
  <si>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</si>
  <si>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</si>
  <si>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</si>
  <si>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</si>
  <si>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</si>
  <si>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</si>
  <si>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</si>
  <si>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</si>
  <si>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</si>
  <si>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</si>
  <si>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</si>
  <si>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</si>
  <si>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</si>
  <si>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</si>
  <si>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</si>
  <si>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</si>
  <si>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</si>
  <si>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</si>
  <si>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</si>
  <si>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</si>
  <si>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</si>
  <si>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</si>
  <si>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</si>
  <si>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</si>
  <si>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</si>
  <si>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</si>
  <si>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</si>
  <si>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</si>
  <si>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</si>
  <si>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</si>
  <si>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</si>
  <si>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</si>
  <si>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</si>
  <si>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</si>
  <si>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</si>
  <si>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</si>
  <si>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</si>
  <si>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</si>
  <si>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</si>
  <si>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</si>
  <si>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</si>
  <si>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</si>
  <si>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</si>
  <si>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</si>
  <si>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</si>
  <si>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</si>
  <si>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</si>
  <si>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</si>
  <si>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</si>
  <si>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</si>
  <si>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</si>
  <si>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</si>
  <si>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</si>
  <si>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</si>
  <si>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</si>
  <si>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</si>
  <si>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</si>
  <si>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</si>
  <si>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</si>
  <si>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</si>
  <si>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</si>
  <si>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</si>
  <si>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</si>
  <si>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</si>
  <si>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</si>
  <si>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</si>
  <si>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</si>
  <si>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</si>
  <si>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</si>
  <si>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</si>
  <si>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</si>
  <si>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</si>
  <si>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</si>
  <si>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</si>
  <si>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</si>
  <si>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</si>
  <si>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</si>
  <si>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</si>
  <si>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</si>
  <si>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</si>
  <si>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</si>
  <si>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</si>
  <si>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</si>
  <si>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</si>
  <si>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</si>
  <si>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</si>
  <si>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</si>
  <si>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</si>
  <si>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</si>
  <si>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</si>
  <si>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</si>
  <si>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</si>
  <si>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</si>
  <si>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</si>
  <si>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</si>
  <si>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</si>
  <si>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</si>
  <si>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</si>
  <si>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</si>
  <si>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</si>
  <si>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</si>
  <si>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</si>
  <si>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</si>
  <si>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</si>
  <si>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</si>
  <si>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</si>
  <si>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</si>
  <si>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</si>
  <si>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</si>
  <si>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</si>
  <si>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</si>
  <si>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</si>
  <si>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</si>
  <si>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</si>
  <si>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</si>
  <si>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</si>
  <si>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</si>
  <si>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</si>
  <si>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</si>
  <si>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</si>
  <si>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</si>
  <si>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</si>
  <si>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</si>
  <si>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</si>
  <si>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</si>
  <si>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</si>
  <si>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</si>
  <si>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</si>
  <si>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</si>
  <si>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</si>
  <si>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</si>
  <si>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</si>
  <si>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</si>
  <si>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</si>
  <si>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</si>
  <si>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</si>
  <si>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</si>
  <si>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</si>
  <si>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</si>
  <si>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</si>
  <si>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</si>
  <si>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</si>
  <si>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</si>
  <si>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</si>
  <si>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</si>
  <si>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</si>
  <si>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</si>
  <si>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</si>
  <si>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</si>
  <si>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</si>
  <si>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</si>
  <si>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</si>
  <si>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</si>
  <si>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</si>
  <si>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</si>
  <si>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</si>
  <si>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</si>
  <si>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</si>
  <si>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</si>
  <si>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</si>
  <si>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</si>
  <si>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</si>
  <si>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</si>
  <si>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</si>
  <si>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</si>
  <si>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</si>
  <si>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</si>
  <si>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</si>
  <si>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</si>
  <si>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</si>
  <si>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</si>
  <si>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</si>
  <si>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</si>
  <si>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</si>
  <si>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</si>
  <si>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</si>
  <si>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</si>
  <si>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</si>
  <si>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</si>
  <si>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</si>
  <si>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</si>
  <si>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</si>
  <si>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</si>
  <si>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</si>
  <si>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</si>
  <si>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</si>
  <si>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</si>
  <si>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</si>
  <si>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</si>
  <si>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</si>
  <si>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</si>
  <si>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</si>
  <si>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</si>
  <si>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</si>
  <si>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</si>
  <si>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</si>
  <si>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</si>
  <si>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</si>
  <si>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</si>
  <si>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</si>
  <si>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</si>
  <si>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</si>
  <si>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</si>
  <si>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</si>
  <si>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</si>
  <si>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</si>
  <si>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</si>
  <si>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</si>
  <si>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</si>
  <si>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</si>
  <si>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</si>
  <si>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</si>
  <si>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</si>
  <si>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</si>
  <si>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</si>
  <si>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</si>
  <si>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</si>
  <si>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</si>
  <si>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</si>
  <si>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</si>
  <si>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</si>
  <si>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</si>
  <si>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</si>
  <si>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</si>
  <si>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</si>
  <si>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</si>
  <si>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</si>
  <si>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</si>
  <si>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</si>
  <si>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</si>
  <si>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</si>
  <si>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</si>
  <si>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</si>
  <si>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</si>
  <si>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</si>
  <si>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</si>
  <si>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</si>
  <si>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</si>
  <si>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</si>
  <si>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</si>
  <si>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</si>
  <si>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</si>
  <si>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</si>
  <si>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</si>
  <si>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</si>
  <si>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</si>
  <si>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</si>
  <si>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</si>
  <si>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</si>
  <si>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</si>
  <si>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</si>
  <si>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</si>
  <si>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</si>
  <si>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</si>
  <si>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</si>
  <si>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</si>
  <si>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</si>
  <si>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</si>
  <si>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</si>
  <si>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</si>
  <si>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</si>
  <si>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</si>
  <si>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</si>
  <si>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</si>
  <si>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</si>
  <si>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</si>
  <si>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</si>
  <si>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</si>
  <si>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</si>
  <si>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</si>
  <si>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</si>
  <si>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</si>
  <si>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</si>
  <si>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</si>
  <si>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</si>
  <si>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</si>
  <si>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</si>
  <si>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</si>
  <si>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</si>
  <si>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</si>
  <si>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</si>
  <si>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</si>
  <si>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</si>
  <si>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</si>
  <si>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</si>
  <si>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</si>
  <si>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</si>
  <si>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</si>
  <si>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</si>
  <si>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</si>
  <si>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</si>
  <si>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</si>
  <si>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</si>
  <si>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</si>
  <si>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</si>
  <si>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</si>
  <si>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</si>
  <si>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</si>
  <si>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</si>
  <si>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</si>
  <si>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</si>
  <si>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</si>
  <si>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</si>
  <si>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</si>
  <si>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</si>
  <si>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</si>
  <si>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</si>
  <si>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</si>
  <si>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</si>
  <si>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</si>
  <si>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</si>
  <si>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</si>
  <si>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</si>
  <si>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</si>
  <si>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</si>
  <si>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</si>
  <si>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</si>
  <si>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</si>
  <si>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</si>
  <si>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</si>
  <si>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</si>
  <si>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</si>
  <si>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</si>
  <si>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</si>
  <si>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</si>
  <si>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</si>
  <si>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</si>
  <si>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</si>
  <si>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</si>
  <si>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</si>
  <si>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</si>
  <si>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</si>
  <si>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</si>
  <si>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</si>
  <si>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</si>
  <si>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</si>
  <si>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</si>
  <si>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</si>
  <si>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</si>
  <si>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</si>
  <si>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</si>
  <si>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</si>
  <si>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</si>
  <si>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</si>
  <si>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</si>
  <si>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</si>
  <si>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</si>
  <si>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</si>
  <si>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</si>
  <si>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</si>
  <si>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</si>
  <si>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</si>
  <si>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</si>
  <si>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</si>
  <si>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</si>
  <si>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</si>
  <si>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</si>
  <si>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</si>
  <si>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</si>
  <si>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</si>
  <si>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</si>
  <si>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</si>
  <si>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</si>
  <si>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</si>
  <si>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</si>
  <si>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</si>
  <si>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</si>
  <si>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</si>
  <si>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</si>
  <si>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</si>
  <si>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</si>
  <si>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</si>
  <si>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</si>
  <si>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</si>
  <si>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</si>
  <si>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</si>
  <si>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</si>
  <si>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</si>
  <si>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</si>
  <si>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</si>
  <si>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</si>
  <si>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</si>
  <si>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</si>
  <si>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</si>
  <si>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</si>
  <si>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</si>
  <si>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</si>
  <si>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</si>
  <si>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</si>
  <si>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</si>
  <si>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</si>
  <si>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</si>
  <si>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</si>
  <si>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</si>
  <si>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</si>
  <si>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</si>
  <si>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</si>
  <si>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</si>
  <si>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</si>
  <si>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</si>
  <si>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</si>
  <si>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</si>
  <si>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</si>
  <si>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</si>
  <si>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</si>
  <si>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</si>
  <si>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</si>
  <si>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</si>
  <si>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</si>
  <si>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</si>
  <si>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</si>
  <si>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</si>
  <si>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</si>
  <si>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</si>
  <si>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</si>
  <si>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</si>
  <si>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</si>
  <si>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</si>
  <si>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</si>
  <si>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</si>
  <si>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</si>
  <si>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</si>
  <si>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</si>
  <si>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</si>
  <si>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</si>
  <si>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</si>
  <si>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</si>
  <si>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</si>
  <si>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</si>
  <si>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</si>
  <si>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</si>
  <si>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</si>
  <si>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</si>
  <si>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</si>
  <si>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</si>
  <si>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</si>
  <si>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</si>
  <si>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</si>
  <si>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</si>
  <si>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</si>
  <si>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</si>
  <si>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</si>
  <si>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</si>
  <si>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</si>
  <si>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</si>
  <si>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</si>
  <si>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</si>
  <si>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</si>
  <si>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</si>
  <si>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</si>
  <si>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</si>
  <si>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</si>
  <si>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</si>
  <si>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</si>
  <si>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</si>
  <si>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</si>
  <si>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</si>
  <si>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</si>
  <si>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</si>
  <si>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</si>
  <si>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</si>
  <si>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</si>
  <si>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</si>
  <si>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</si>
  <si>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</si>
  <si>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</si>
  <si>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</si>
  <si>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</si>
  <si>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</si>
  <si>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</si>
  <si>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</si>
  <si>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</si>
  <si>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</si>
  <si>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</si>
  <si>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</si>
  <si>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</si>
  <si>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</si>
  <si>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</si>
  <si>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</si>
  <si>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</si>
  <si>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</si>
  <si>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</si>
  <si>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</si>
  <si>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</si>
  <si>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</si>
  <si>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</si>
  <si>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</si>
  <si>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</si>
  <si>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</si>
  <si>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</si>
  <si>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</si>
  <si>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</si>
  <si>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</si>
  <si>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</si>
  <si>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</si>
  <si>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</si>
  <si>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</si>
  <si>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</si>
  <si>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</si>
  <si>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</si>
  <si>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</si>
  <si>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</si>
  <si>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</si>
  <si>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</si>
  <si>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</si>
  <si>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</si>
  <si>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</si>
  <si>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</si>
  <si>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</si>
  <si>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</si>
  <si>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</si>
  <si>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</si>
  <si>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</si>
  <si>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</si>
  <si>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</si>
  <si>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</si>
  <si>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</si>
  <si>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</si>
  <si>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</si>
  <si>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</si>
  <si>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</si>
  <si>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</si>
  <si>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</si>
  <si>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</si>
  <si>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</si>
  <si>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</si>
  <si>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</si>
  <si>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</si>
  <si>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</si>
  <si>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</si>
  <si>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</si>
  <si>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</si>
  <si>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</si>
  <si>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</si>
  <si>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</si>
  <si>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</si>
  <si>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</si>
  <si>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</si>
  <si>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</si>
  <si>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</si>
  <si>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</si>
  <si>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</si>
  <si>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</si>
  <si>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</si>
  <si>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</si>
  <si>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</si>
  <si>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</si>
  <si>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</si>
  <si>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</si>
  <si>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</si>
  <si>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</si>
  <si>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</si>
  <si>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</si>
  <si>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</si>
  <si>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</si>
  <si>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</si>
  <si>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</si>
  <si>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</si>
  <si>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</si>
  <si>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</si>
  <si>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</si>
  <si>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</si>
  <si>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</si>
  <si>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</si>
  <si>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</si>
  <si>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</si>
  <si>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</si>
  <si>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</si>
  <si>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</si>
  <si>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</si>
  <si>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</si>
  <si>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</si>
  <si>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</si>
  <si>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</si>
  <si>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</si>
  <si>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</si>
  <si>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</si>
  <si>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</si>
  <si>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</si>
  <si>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</si>
  <si>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</si>
  <si>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</si>
  <si>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</si>
  <si>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</si>
  <si>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</si>
  <si>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</si>
  <si>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</si>
  <si>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</si>
  <si>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</si>
  <si>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</si>
  <si>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</si>
  <si>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</si>
  <si>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</si>
  <si>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</si>
  <si>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</si>
  <si>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</si>
  <si>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</si>
  <si>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</si>
  <si>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</si>
  <si>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</si>
  <si>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</si>
  <si>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</si>
  <si>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</si>
  <si>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</si>
  <si>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</si>
  <si>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</si>
  <si>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</si>
  <si>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</si>
  <si>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</si>
  <si>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</si>
  <si>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</si>
  <si>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</si>
  <si>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</si>
  <si>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</si>
  <si>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</si>
  <si>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</si>
  <si>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</si>
  <si>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</si>
  <si>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</si>
  <si>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</si>
  <si>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</si>
  <si>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</si>
  <si>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</si>
  <si>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</si>
  <si>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</si>
  <si>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</si>
  <si>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</si>
  <si>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</si>
  <si>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</si>
  <si>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</si>
  <si>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</si>
  <si>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</si>
  <si>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</si>
  <si>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</si>
  <si>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</si>
  <si>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</si>
  <si>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</si>
  <si>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</si>
  <si>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</si>
  <si>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</si>
  <si>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</si>
  <si>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</si>
  <si>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</si>
  <si>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</si>
  <si>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</si>
  <si>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</si>
  <si>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</si>
  <si>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</si>
  <si>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</si>
  <si>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</si>
  <si>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</si>
  <si>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</si>
  <si>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</si>
  <si>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</si>
  <si>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</si>
  <si>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</si>
  <si>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</si>
  <si>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</si>
  <si>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</si>
  <si>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</si>
  <si>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</si>
  <si>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</si>
  <si>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</si>
  <si>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</si>
  <si>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</si>
  <si>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</si>
  <si>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</si>
  <si>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</si>
  <si>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</si>
  <si>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</si>
  <si>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</si>
  <si>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</si>
  <si>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</si>
  <si>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</si>
  <si>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</si>
  <si>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</si>
  <si>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</si>
  <si>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</si>
  <si>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</si>
  <si>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</si>
  <si>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</si>
  <si>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</si>
  <si>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</si>
  <si>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</si>
  <si>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</si>
  <si>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</si>
  <si>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</si>
  <si>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</si>
  <si>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</si>
  <si>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</si>
  <si>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</si>
  <si>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</si>
  <si>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</si>
  <si>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</si>
  <si>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</si>
  <si>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</si>
  <si>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</si>
  <si>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</si>
  <si>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</si>
  <si>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</si>
  <si>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</si>
  <si>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</si>
  <si>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</si>
  <si>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</si>
  <si>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</si>
  <si>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</si>
  <si>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</si>
  <si>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</si>
  <si>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</si>
  <si>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</si>
  <si>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</si>
  <si>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</si>
  <si>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</si>
  <si>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</si>
  <si>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</si>
  <si>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</si>
  <si>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</si>
  <si>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</si>
  <si>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</si>
  <si>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</si>
  <si>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</si>
  <si>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</si>
  <si>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</si>
  <si>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</si>
  <si>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</si>
  <si>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</si>
  <si>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</si>
  <si>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</si>
  <si>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</si>
  <si>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</si>
  <si>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</si>
  <si>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</si>
  <si>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</si>
  <si>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</si>
  <si>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</si>
  <si>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</si>
  <si>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</si>
  <si>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</si>
  <si>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</si>
  <si>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</si>
  <si>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</si>
  <si>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</si>
  <si>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</si>
  <si>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</si>
  <si>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</si>
  <si>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</si>
  <si>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</si>
  <si>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</si>
  <si>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</si>
  <si>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</si>
  <si>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</si>
  <si>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</si>
  <si>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</si>
  <si>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</si>
  <si>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</si>
  <si>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</si>
  <si>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</si>
  <si>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</si>
  <si>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</si>
  <si>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</si>
  <si>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</si>
  <si>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</si>
  <si>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</si>
  <si>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</si>
  <si>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</si>
  <si>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</si>
  <si>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</si>
  <si>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</si>
  <si>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</si>
  <si>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</si>
  <si>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</si>
  <si>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</si>
  <si>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</si>
  <si>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</si>
  <si>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</si>
  <si>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</si>
  <si>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</si>
  <si>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</si>
  <si>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</si>
  <si>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</si>
  <si>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</si>
  <si>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</si>
  <si>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</si>
  <si>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</si>
  <si>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</si>
  <si>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</si>
  <si>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</si>
  <si>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</si>
  <si>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</si>
  <si>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</si>
  <si>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</si>
  <si>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</si>
  <si>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</si>
  <si>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</si>
  <si>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</si>
  <si>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</si>
  <si>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</si>
  <si>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</si>
  <si>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</si>
  <si>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</si>
  <si>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</si>
  <si>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</si>
  <si>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</si>
  <si>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</si>
  <si>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</si>
  <si>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</si>
  <si>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</si>
  <si>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</si>
  <si>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</si>
  <si>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</si>
  <si>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</si>
  <si>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</si>
  <si>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</si>
  <si>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</si>
  <si>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</si>
  <si>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</si>
  <si>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</si>
  <si>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</si>
  <si>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</si>
  <si>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</si>
  <si>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</si>
  <si>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</si>
  <si>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</si>
  <si>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</si>
  <si>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</si>
  <si>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</si>
  <si>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</si>
  <si>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</si>
  <si>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</si>
  <si>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</si>
  <si>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</si>
  <si>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</si>
  <si>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</si>
  <si>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</si>
  <si>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</si>
  <si>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</si>
  <si>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</si>
  <si>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</si>
  <si>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</si>
  <si>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</si>
  <si>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</si>
  <si>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</si>
  <si>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</si>
  <si>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</si>
  <si>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</si>
  <si>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</si>
  <si>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</si>
  <si>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</si>
  <si>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</si>
  <si>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</si>
  <si>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</si>
  <si>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</si>
  <si>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</si>
  <si>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</si>
  <si>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</si>
  <si>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</si>
  <si>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</si>
  <si>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</si>
  <si>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</si>
  <si>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</si>
  <si>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</si>
  <si>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</si>
  <si>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</si>
  <si>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</si>
  <si>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</si>
  <si>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</si>
  <si>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</si>
  <si>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</si>
  <si>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</si>
  <si>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</si>
  <si>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</si>
  <si>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</si>
  <si>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</si>
  <si>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</si>
  <si>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</si>
  <si>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</si>
  <si>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</si>
  <si>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</si>
  <si>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</si>
  <si>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</si>
  <si>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</si>
  <si>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</si>
  <si>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</si>
  <si>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</si>
  <si>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</si>
  <si>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</si>
  <si>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</si>
  <si>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</si>
  <si>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</si>
  <si>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</si>
  <si>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</si>
  <si>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</si>
  <si>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</si>
  <si>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</si>
  <si>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</si>
  <si>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</si>
  <si>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</si>
  <si>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</si>
  <si>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</si>
  <si>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</si>
  <si>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</si>
  <si>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</si>
  <si>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</si>
  <si>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</si>
  <si>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</si>
  <si>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</si>
  <si>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</si>
  <si>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</si>
  <si>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</si>
  <si>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</si>
  <si>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</si>
  <si>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</si>
  <si>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</si>
  <si>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</si>
  <si>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</si>
  <si>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</si>
  <si>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</si>
  <si>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</si>
  <si>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</si>
  <si>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</si>
  <si>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</si>
  <si>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</si>
  <si>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</si>
  <si>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</si>
  <si>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</si>
  <si>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</si>
  <si>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</si>
  <si>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</si>
  <si>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</si>
  <si>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</si>
  <si>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</si>
  <si>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</si>
  <si>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</si>
  <si>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</si>
  <si>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</si>
  <si>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</si>
  <si>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</si>
  <si>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</si>
  <si>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</si>
  <si>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</si>
  <si>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</si>
  <si>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</si>
  <si>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</si>
  <si>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</si>
  <si>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</si>
  <si>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</si>
  <si>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</si>
  <si>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</si>
  <si>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</si>
  <si>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</si>
  <si>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</si>
  <si>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</si>
  <si>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</si>
  <si>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</si>
  <si>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</si>
  <si>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</si>
  <si>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</si>
  <si>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</si>
  <si>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</si>
  <si>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</si>
  <si>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</si>
  <si>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</si>
  <si>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</si>
  <si>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</si>
  <si>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</si>
  <si>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</si>
  <si>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</si>
  <si>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</si>
  <si>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</si>
  <si>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</si>
  <si>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</si>
  <si>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</si>
  <si>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</si>
  <si>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</si>
  <si>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</si>
  <si>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</si>
  <si>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</si>
  <si>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</si>
  <si>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</si>
  <si>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</si>
  <si>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</si>
  <si>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</si>
  <si>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</si>
  <si>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</si>
  <si>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</si>
  <si>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</si>
  <si>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</si>
  <si>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</si>
  <si>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</si>
  <si>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</si>
  <si>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</si>
  <si>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</si>
  <si>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</si>
  <si>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</si>
  <si>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</si>
  <si>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</si>
  <si>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</si>
  <si>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</si>
  <si>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</si>
  <si>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</si>
  <si>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</si>
  <si>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</si>
  <si>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</si>
  <si>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</si>
  <si>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</si>
  <si>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</si>
  <si>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</si>
  <si>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</si>
  <si>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</si>
  <si>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</si>
  <si>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</si>
  <si>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</si>
  <si>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</si>
  <si>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</si>
  <si>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</si>
  <si>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</si>
  <si>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</si>
  <si>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</si>
  <si>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</si>
  <si>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</si>
  <si>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</si>
  <si>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</si>
  <si>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</si>
  <si>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</si>
  <si>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</si>
  <si>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</si>
  <si>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</si>
  <si>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</si>
  <si>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</si>
  <si>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</si>
  <si>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</si>
  <si>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</si>
  <si>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</si>
  <si>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</si>
  <si>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</si>
  <si>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</si>
  <si>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</si>
  <si>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</si>
  <si>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</si>
  <si>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</si>
  <si>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</si>
  <si>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</si>
  <si>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</si>
  <si>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</si>
  <si>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</si>
  <si>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</si>
  <si>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</si>
  <si>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</si>
  <si>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</si>
  <si>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</si>
  <si>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</si>
  <si>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</si>
  <si>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</si>
  <si>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</si>
  <si>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</si>
  <si>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</si>
  <si>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</si>
  <si>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</si>
  <si>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</si>
  <si>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</si>
  <si>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</si>
  <si>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</si>
  <si>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</si>
  <si>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</si>
  <si>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</si>
  <si>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</si>
  <si>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</si>
  <si>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</si>
  <si>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</si>
  <si>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</si>
  <si>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</si>
  <si>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</si>
  <si>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</si>
  <si>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</si>
  <si>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</si>
  <si>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</si>
  <si>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</si>
  <si>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</si>
  <si>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</si>
  <si>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</si>
  <si>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</si>
  <si>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</si>
  <si>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</si>
  <si>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</si>
  <si>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</si>
  <si>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</si>
  <si>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</si>
  <si>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</si>
  <si>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</si>
  <si>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</si>
  <si>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</si>
  <si>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</si>
  <si>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</si>
  <si>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</si>
  <si>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</si>
  <si>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</si>
  <si>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</si>
  <si>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</si>
  <si>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</si>
  <si>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</si>
  <si>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</si>
  <si>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</si>
  <si>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</si>
  <si>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</si>
  <si>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</si>
  <si>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</si>
  <si>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</si>
  <si>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</si>
  <si>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</si>
  <si>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</si>
  <si>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</si>
  <si>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</si>
  <si>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</si>
  <si>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</si>
  <si>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</si>
  <si>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</si>
  <si>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</si>
  <si>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</si>
  <si>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</si>
  <si>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</si>
  <si>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</si>
  <si>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</si>
  <si>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</si>
  <si>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</si>
  <si>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</si>
  <si>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</si>
  <si>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</si>
  <si>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</si>
  <si>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</si>
  <si>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</si>
  <si>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</si>
  <si>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</si>
  <si>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</si>
  <si>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</si>
  <si>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</si>
  <si>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</si>
  <si>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</si>
  <si>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</si>
  <si>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</si>
  <si>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</si>
  <si>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</si>
  <si>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</si>
  <si>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</si>
  <si>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</si>
  <si>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</si>
  <si>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</si>
  <si>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</si>
  <si>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</si>
  <si>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</si>
  <si>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</si>
  <si>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</si>
  <si>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</si>
  <si>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</si>
  <si>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</si>
  <si>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</si>
  <si>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</si>
  <si>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</si>
  <si>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</si>
  <si>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</si>
  <si>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</si>
  <si>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</si>
  <si>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</si>
  <si>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</si>
  <si>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</si>
  <si>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</si>
  <si>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</si>
  <si>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</si>
  <si>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</si>
  <si>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</si>
  <si>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</si>
  <si>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</si>
  <si>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</si>
  <si>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</si>
  <si>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</si>
  <si>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</si>
  <si>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</si>
  <si>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</si>
  <si>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</si>
  <si>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</si>
  <si>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</si>
  <si>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</si>
  <si>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</si>
  <si>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</si>
  <si>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</si>
  <si>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</si>
  <si>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</si>
  <si>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</si>
  <si>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</si>
  <si>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</si>
  <si>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</si>
  <si>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</si>
  <si>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</si>
  <si>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</si>
  <si>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</si>
  <si>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</si>
  <si>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</si>
  <si>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</si>
  <si>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</si>
  <si>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</si>
  <si>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</si>
  <si>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</si>
  <si>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</si>
  <si>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</si>
  <si>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</si>
  <si>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</si>
  <si>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</si>
  <si>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</si>
  <si>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</si>
  <si>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</si>
  <si>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</si>
  <si>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</si>
  <si>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</si>
  <si>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</si>
  <si>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</si>
  <si>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</si>
  <si>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</si>
  <si>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</si>
  <si>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</si>
  <si>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</si>
  <si>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</si>
  <si>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</si>
  <si>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</si>
  <si>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</si>
  <si>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</si>
  <si>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</si>
  <si>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</si>
  <si>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</si>
  <si>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</si>
  <si>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</si>
  <si>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</si>
  <si>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</si>
  <si>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</si>
  <si>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</si>
  <si>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</si>
  <si>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</si>
  <si>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</si>
  <si>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</si>
  <si>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</si>
  <si>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</si>
  <si>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</si>
  <si>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</si>
  <si>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</si>
  <si>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</si>
  <si>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</si>
  <si>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</si>
  <si>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</si>
  <si>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</si>
  <si>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</si>
  <si>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</si>
  <si>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</si>
  <si>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</si>
  <si>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</si>
  <si>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</si>
  <si>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</si>
  <si>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</si>
  <si>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</si>
  <si>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</si>
  <si>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</si>
  <si>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</si>
  <si>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</si>
  <si>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</si>
  <si>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</si>
  <si>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</si>
  <si>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</si>
  <si>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</si>
  <si>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</si>
  <si>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</si>
  <si>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</si>
  <si>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</si>
  <si>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</si>
  <si>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</si>
  <si>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</si>
  <si>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</si>
  <si>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</si>
  <si>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</si>
  <si>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</si>
  <si>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</si>
  <si>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</si>
  <si>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</si>
  <si>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</si>
  <si>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</si>
  <si>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</si>
  <si>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</si>
  <si>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</si>
  <si>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</si>
  <si>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</si>
  <si>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</si>
  <si>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</si>
  <si>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</si>
  <si>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</si>
  <si>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</si>
  <si>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</si>
  <si>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</si>
  <si>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</si>
  <si>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</si>
  <si>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</si>
  <si>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</si>
  <si>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</si>
  <si>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</si>
  <si>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</si>
  <si>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</si>
  <si>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</si>
  <si>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</si>
  <si>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</si>
  <si>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</si>
  <si>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</si>
  <si>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</si>
  <si>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</si>
  <si>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</si>
  <si>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</si>
  <si>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</si>
  <si>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</si>
  <si>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</si>
  <si>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</si>
  <si>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</si>
  <si>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</si>
  <si>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</si>
  <si>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</si>
  <si>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</si>
  <si>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</si>
  <si>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</si>
  <si>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</si>
  <si>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</si>
  <si>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</si>
  <si>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</si>
  <si>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</si>
  <si>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</si>
  <si>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</si>
  <si>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</si>
  <si>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</si>
  <si>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</si>
  <si>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</si>
  <si>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</si>
  <si>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</si>
  <si>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</si>
  <si>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</si>
  <si>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</si>
  <si>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</si>
  <si>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</si>
  <si>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</si>
  <si>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</si>
  <si>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</si>
  <si>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</si>
  <si>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</si>
  <si>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</si>
  <si>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</si>
  <si>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</si>
  <si>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</si>
  <si>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</si>
  <si>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</si>
  <si>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</si>
  <si>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</si>
  <si>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</si>
  <si>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</si>
  <si>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</si>
  <si>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</si>
  <si>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</si>
  <si>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</si>
  <si>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</si>
  <si>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</si>
  <si>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</si>
  <si>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</si>
  <si>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</si>
  <si>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</si>
  <si>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</si>
  <si>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</si>
  <si>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</si>
  <si>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</si>
  <si>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</si>
  <si>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</si>
  <si>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</si>
  <si>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</si>
  <si>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</si>
  <si>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</si>
  <si>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</si>
  <si>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</si>
  <si>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</si>
  <si>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</si>
  <si>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</si>
  <si>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</si>
  <si>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</si>
  <si>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</si>
  <si>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</si>
  <si>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</si>
  <si>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</si>
  <si>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</si>
  <si>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</si>
  <si>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</si>
  <si>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</si>
  <si>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</si>
  <si>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</si>
  <si>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</si>
  <si>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</si>
  <si>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</si>
  <si>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</si>
  <si>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</si>
  <si>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</si>
  <si>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</si>
  <si>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</si>
  <si>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</si>
  <si>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</si>
  <si>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</si>
  <si>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</si>
  <si>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</si>
  <si>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</si>
  <si>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</si>
  <si>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</si>
  <si>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</si>
  <si>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</si>
  <si>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</si>
  <si>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</si>
  <si>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</si>
  <si>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</si>
  <si>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</si>
  <si>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</si>
  <si>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</si>
  <si>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</si>
  <si>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</si>
  <si>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</si>
  <si>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</si>
  <si>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</si>
  <si>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</si>
  <si>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</si>
  <si>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</si>
  <si>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</si>
  <si>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</si>
  <si>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</si>
  <si>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</si>
  <si>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</si>
  <si>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</si>
  <si>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</si>
  <si>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</si>
  <si>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</si>
  <si>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</si>
  <si>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</si>
  <si>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</si>
  <si>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</si>
  <si>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</si>
  <si>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</si>
  <si>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</si>
  <si>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</si>
  <si>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</si>
  <si>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</si>
  <si>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</si>
  <si>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</si>
  <si>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</si>
  <si>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</si>
  <si>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</si>
  <si>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</si>
  <si>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</si>
  <si>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</si>
  <si>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</si>
  <si>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</si>
  <si>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</si>
  <si>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</si>
  <si>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</si>
  <si>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</si>
  <si>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</si>
  <si>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</si>
  <si>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</si>
  <si>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</si>
  <si>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</si>
  <si>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</si>
  <si>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</si>
  <si>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</si>
  <si>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</si>
  <si>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</si>
  <si>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</si>
  <si>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</si>
  <si>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</si>
  <si>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</si>
  <si>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</si>
  <si>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</si>
  <si>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</si>
  <si>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</si>
  <si>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</si>
  <si>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</si>
  <si>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</si>
  <si>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</si>
  <si>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</si>
  <si>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</si>
  <si>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</si>
  <si>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</si>
  <si>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</si>
  <si>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</si>
  <si>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</si>
  <si>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</si>
  <si>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</si>
  <si>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</si>
  <si>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</si>
  <si>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</si>
  <si>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</si>
  <si>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</si>
  <si>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</si>
  <si>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</si>
  <si>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</si>
  <si>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</si>
  <si>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</si>
  <si>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</si>
  <si>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</si>
  <si>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</si>
  <si>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</si>
  <si>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</si>
  <si>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</si>
  <si>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</si>
  <si>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</si>
  <si>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</si>
  <si>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</si>
  <si>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</si>
  <si>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</si>
  <si>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</si>
  <si>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</si>
  <si>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</si>
  <si>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</si>
  <si>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</si>
  <si>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</si>
  <si>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</si>
  <si>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</si>
  <si>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</si>
  <si>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</si>
  <si>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</si>
  <si>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</si>
  <si>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</si>
  <si>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</si>
  <si>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</si>
  <si>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</si>
  <si>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</si>
  <si>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</si>
  <si>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</si>
  <si>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</si>
  <si>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</si>
  <si>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</si>
  <si>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</si>
  <si>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</si>
  <si>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</si>
  <si>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</si>
  <si>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</si>
  <si>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</si>
  <si>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</si>
  <si>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</si>
  <si>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</si>
  <si>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</si>
  <si>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</si>
  <si>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</si>
  <si>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</si>
  <si>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</si>
  <si>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</si>
  <si>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</si>
  <si>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</si>
  <si>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</si>
  <si>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</si>
  <si>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</si>
  <si>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</si>
  <si>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</si>
  <si>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</si>
  <si>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</si>
  <si>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</si>
  <si>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</si>
  <si>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</si>
  <si>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</si>
  <si>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</si>
  <si>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</si>
  <si>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</si>
  <si>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</si>
  <si>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</si>
  <si>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</si>
  <si>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</si>
  <si>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</si>
  <si>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</si>
  <si>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</si>
  <si>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</si>
  <si>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</si>
  <si>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</si>
  <si>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</si>
  <si>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</si>
  <si>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</si>
  <si>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</si>
  <si>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</si>
  <si>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</si>
  <si>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</si>
  <si>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</si>
  <si>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</si>
  <si>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</si>
  <si>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</si>
  <si>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</si>
  <si>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</si>
  <si>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</si>
  <si>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</si>
  <si>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</si>
  <si>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</si>
  <si>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</si>
  <si>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</si>
  <si>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</si>
  <si>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</si>
  <si>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</si>
  <si>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</si>
  <si>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</si>
  <si>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</si>
  <si>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</si>
  <si>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</si>
  <si>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</si>
  <si>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</si>
  <si>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</si>
  <si>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</si>
  <si>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</si>
  <si>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</si>
  <si>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</si>
  <si>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</si>
  <si>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</si>
  <si>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</si>
  <si>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</si>
  <si>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</si>
  <si>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</si>
  <si>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</si>
  <si>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</si>
  <si>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</si>
  <si>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</si>
  <si>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</si>
  <si>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</si>
  <si>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</si>
  <si>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</si>
  <si>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</si>
  <si>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</si>
  <si>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</si>
  <si>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</si>
  <si>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</si>
  <si>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</si>
  <si>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</si>
  <si>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</si>
  <si>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</si>
  <si>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</si>
  <si>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</si>
  <si>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</si>
  <si>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</si>
  <si>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</si>
  <si>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</si>
  <si>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</si>
  <si>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</si>
  <si>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</si>
  <si>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</si>
  <si>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</si>
  <si>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</si>
  <si>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</si>
  <si>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</si>
  <si>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</si>
  <si>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</si>
  <si>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</si>
  <si>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</si>
  <si>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</si>
  <si>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</si>
  <si>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</si>
  <si>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</si>
  <si>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</si>
  <si>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</si>
  <si>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</si>
  <si>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</si>
  <si>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</si>
  <si>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</si>
  <si>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</si>
  <si>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</si>
  <si>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</si>
  <si>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</si>
  <si>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</si>
  <si>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</si>
  <si>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</si>
  <si>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</si>
  <si>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</si>
  <si>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</si>
  <si>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</si>
  <si>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</si>
  <si>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</si>
  <si>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</si>
  <si>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</si>
  <si>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</si>
  <si>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</si>
  <si>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</si>
  <si>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</si>
  <si>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</si>
  <si>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</si>
  <si>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</si>
  <si>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</si>
  <si>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</si>
  <si>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</si>
  <si>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</si>
  <si>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</si>
  <si>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</si>
  <si>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</si>
  <si>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</si>
  <si>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</si>
  <si>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</si>
  <si>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</si>
  <si>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</si>
  <si>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</si>
  <si>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</si>
  <si>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</si>
  <si>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</si>
  <si>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</si>
  <si>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</si>
  <si>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</si>
  <si>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</si>
  <si>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</si>
  <si>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</si>
  <si>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</si>
  <si>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</si>
  <si>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</si>
  <si>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</si>
  <si>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</si>
  <si>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</si>
  <si>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</si>
  <si>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</si>
  <si>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</si>
  <si>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</si>
  <si>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</si>
  <si>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</si>
  <si>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</si>
  <si>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</si>
  <si>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</si>
  <si>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</si>
  <si>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</si>
  <si>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</si>
  <si>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</si>
  <si>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</si>
  <si>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</si>
  <si>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</si>
  <si>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</si>
  <si>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</si>
  <si>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</si>
  <si>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</si>
  <si>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</si>
  <si>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</si>
  <si>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</si>
  <si>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</si>
  <si>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</si>
  <si>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</si>
  <si>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</si>
  <si>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</si>
  <si>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</si>
  <si>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</si>
  <si>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</si>
  <si>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</si>
  <si>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</si>
  <si>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</si>
  <si>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</si>
  <si>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</si>
  <si>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</si>
  <si>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</si>
  <si>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</si>
  <si>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</si>
  <si>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</si>
  <si>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</si>
  <si>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</si>
  <si>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</si>
  <si>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</si>
  <si>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</si>
  <si>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</si>
  <si>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</si>
  <si>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</si>
  <si>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</si>
  <si>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</si>
  <si>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</si>
  <si>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</si>
  <si>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</si>
  <si>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</si>
  <si>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</si>
  <si>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</si>
  <si>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</si>
  <si>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</si>
  <si>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</si>
  <si>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</si>
  <si>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</si>
  <si>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</si>
  <si>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</si>
  <si>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</si>
  <si>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</si>
  <si>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</si>
  <si>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</si>
  <si>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</si>
  <si>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</si>
  <si>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</si>
  <si>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</si>
  <si>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</si>
  <si>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</si>
  <si>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</si>
  <si>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</si>
  <si>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</si>
  <si>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</si>
  <si>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</si>
  <si>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</si>
  <si>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</si>
  <si>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</si>
  <si>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</si>
  <si>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</si>
  <si>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</si>
  <si>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</si>
  <si>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</si>
  <si>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</si>
  <si>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</si>
  <si>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</si>
  <si>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</si>
  <si>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</si>
  <si>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</si>
  <si>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</si>
  <si>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</si>
  <si>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</si>
  <si>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</si>
  <si>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</si>
  <si>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</si>
  <si>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</si>
  <si>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</si>
  <si>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</si>
  <si>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</si>
  <si>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</si>
  <si>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</si>
  <si>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</si>
  <si>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</si>
  <si>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</si>
  <si>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</si>
  <si>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</si>
  <si>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</si>
  <si>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</si>
  <si>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</si>
  <si>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</si>
  <si>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</si>
  <si>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</si>
  <si>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</si>
  <si>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</si>
  <si>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</si>
  <si>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</si>
  <si>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</si>
  <si>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</si>
  <si>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</si>
  <si>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</si>
  <si>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</si>
  <si>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</si>
  <si>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</si>
  <si>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</si>
  <si>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</si>
  <si>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</si>
  <si>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</si>
  <si>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</si>
  <si>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</si>
  <si>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</si>
  <si>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</si>
  <si>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</si>
  <si>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</si>
  <si>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</si>
  <si>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</si>
  <si>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</si>
  <si>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</si>
  <si>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</si>
  <si>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</si>
  <si>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</si>
  <si>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</si>
  <si>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</si>
  <si>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</si>
  <si>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</si>
  <si>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</si>
  <si>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</si>
  <si>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</si>
  <si>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</si>
  <si>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</si>
  <si>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</si>
  <si>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</si>
  <si>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</si>
  <si>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</si>
  <si>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</si>
  <si>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</si>
  <si>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</si>
  <si>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</si>
  <si>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</si>
  <si>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</si>
  <si>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</si>
  <si>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</si>
  <si>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</si>
  <si>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</si>
  <si>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</si>
  <si>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</si>
  <si>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</si>
  <si>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</si>
  <si>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</si>
  <si>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</si>
  <si>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</si>
  <si>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</si>
  <si>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</si>
  <si>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</si>
  <si>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</si>
  <si>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</si>
  <si>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</si>
  <si>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</si>
  <si>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</si>
  <si>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</si>
  <si>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</si>
  <si>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</si>
  <si>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</si>
  <si>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</si>
  <si>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</si>
  <si>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</si>
  <si>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</si>
  <si>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</si>
  <si>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</si>
  <si>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</si>
  <si>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</si>
  <si>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</si>
  <si>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</si>
  <si>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</si>
  <si>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</si>
  <si>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</si>
  <si>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</si>
  <si>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</si>
  <si>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</si>
  <si>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</si>
  <si>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</si>
  <si>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</si>
  <si>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</si>
  <si>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</si>
  <si>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</si>
  <si>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</si>
  <si>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</si>
  <si>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</si>
  <si>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</si>
  <si>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</si>
  <si>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</si>
  <si>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</si>
  <si>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</si>
  <si>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</si>
  <si>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</si>
  <si>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</si>
  <si>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</si>
  <si>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</si>
  <si>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</si>
  <si>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</si>
  <si>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</si>
  <si>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</si>
  <si>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</si>
  <si>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</si>
  <si>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</si>
  <si>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</si>
  <si>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</si>
  <si>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</si>
  <si>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</si>
  <si>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</si>
  <si>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</si>
  <si>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</si>
  <si>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</si>
  <si>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</si>
  <si>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</si>
  <si>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</si>
  <si>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</si>
  <si>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</si>
  <si>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</si>
  <si>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</si>
  <si>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</si>
  <si>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</si>
  <si>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</si>
  <si>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</si>
  <si>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</si>
  <si>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</si>
  <si>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</si>
  <si>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</si>
  <si>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</si>
  <si>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</si>
  <si>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</si>
  <si>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</si>
  <si>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</si>
  <si>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</si>
  <si>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</si>
  <si>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</si>
  <si>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</si>
  <si>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</si>
  <si>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</si>
  <si>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</si>
  <si>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</si>
  <si>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</si>
  <si>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</si>
  <si>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</si>
  <si>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</si>
  <si>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</si>
  <si>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</si>
  <si>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</si>
  <si>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</si>
  <si>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</si>
  <si>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</si>
  <si>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</si>
  <si>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</si>
  <si>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</si>
  <si>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</si>
  <si>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</si>
  <si>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</si>
  <si>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</si>
  <si>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</si>
  <si>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</si>
  <si>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</si>
  <si>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</si>
  <si>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</si>
  <si>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</si>
  <si>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</si>
  <si>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</si>
  <si>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</si>
  <si>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</si>
  <si>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</si>
  <si>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</si>
  <si>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</si>
  <si>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</si>
  <si>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</si>
  <si>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</si>
  <si>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</si>
  <si>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</si>
  <si>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</si>
  <si>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</si>
  <si>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</si>
  <si>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</si>
  <si>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</si>
  <si>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</si>
  <si>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</si>
  <si>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</si>
  <si>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</si>
  <si>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</si>
  <si>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</si>
  <si>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</si>
  <si>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</si>
  <si>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</si>
  <si>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</si>
  <si>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</si>
  <si>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</si>
  <si>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</si>
  <si>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</si>
  <si>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</si>
  <si>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</si>
  <si>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</si>
  <si>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</si>
  <si>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</si>
  <si>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</si>
  <si>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</si>
  <si>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</si>
  <si>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</si>
  <si>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</si>
  <si>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</si>
  <si>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</si>
  <si>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</si>
  <si>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</si>
  <si>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</si>
  <si>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</si>
  <si>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</si>
  <si>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</si>
  <si>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</si>
  <si>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</si>
  <si>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</si>
  <si>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</si>
  <si>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</si>
  <si>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</si>
  <si>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</si>
  <si>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</si>
  <si>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</si>
  <si>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</si>
  <si>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</si>
  <si>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</si>
  <si>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</si>
  <si>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</si>
  <si>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</si>
  <si>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</si>
  <si>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</si>
  <si>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</si>
  <si>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</si>
  <si>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</si>
  <si>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</si>
  <si>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</si>
  <si>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</si>
  <si>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</si>
  <si>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</si>
  <si>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</si>
  <si>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</si>
  <si>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</si>
  <si>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</si>
  <si>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</si>
  <si>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</si>
  <si>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</si>
  <si>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</si>
  <si>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</si>
  <si>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</si>
  <si>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</si>
  <si>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</si>
  <si>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</si>
  <si>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</si>
  <si>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</si>
  <si>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</si>
  <si>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</si>
  <si>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</si>
  <si>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</si>
  <si>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</si>
  <si>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</si>
  <si>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</si>
  <si>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</si>
  <si>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</si>
  <si>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</si>
  <si>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</si>
  <si>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</si>
  <si>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</si>
  <si>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</si>
  <si>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</si>
  <si>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</si>
  <si>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</si>
  <si>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</si>
  <si>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</si>
  <si>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</si>
  <si>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</si>
  <si>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</si>
  <si>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</si>
  <si>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</si>
  <si>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</si>
  <si>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</si>
  <si>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</si>
  <si>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</si>
  <si>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</si>
  <si>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</si>
  <si>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</si>
  <si>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</si>
  <si>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</si>
  <si>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</si>
  <si>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</si>
  <si>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</si>
  <si>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</si>
  <si>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</si>
  <si>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</si>
  <si>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</si>
  <si>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</si>
  <si>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</si>
  <si>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</si>
  <si>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</si>
  <si>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</si>
  <si>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</si>
  <si>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</si>
  <si>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</si>
  <si>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</si>
  <si>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</si>
  <si>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</si>
  <si>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</si>
  <si>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</si>
  <si>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</si>
  <si>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</si>
  <si>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</si>
  <si>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</si>
  <si>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</si>
  <si>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</si>
  <si>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</si>
  <si>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</si>
  <si>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</si>
  <si>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</si>
  <si>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</si>
  <si>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</si>
  <si>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</si>
  <si>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</si>
  <si>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</si>
  <si>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</si>
  <si>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</si>
  <si>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</si>
  <si>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</si>
  <si>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</si>
  <si>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</si>
  <si>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</si>
  <si>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</si>
  <si>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</si>
  <si>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</si>
  <si>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</si>
  <si>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</si>
  <si>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</si>
  <si>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</si>
  <si>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</si>
  <si>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</si>
  <si>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</si>
  <si>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</si>
  <si>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</si>
  <si>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</si>
  <si>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</si>
  <si>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</si>
  <si>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</si>
  <si>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</si>
  <si>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</si>
  <si>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</si>
  <si>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</si>
  <si>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</si>
  <si>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</si>
  <si>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</si>
  <si>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</si>
  <si>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</si>
  <si>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</si>
  <si>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</si>
  <si>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</si>
  <si>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</si>
  <si>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</si>
  <si>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</si>
  <si>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</si>
  <si>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</si>
  <si>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</si>
  <si>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</si>
  <si>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</si>
  <si>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</si>
  <si>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</si>
  <si>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</si>
  <si>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</si>
  <si>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</si>
  <si>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</si>
  <si>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</si>
  <si>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</si>
  <si>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</si>
  <si>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</si>
  <si>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</si>
  <si>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</si>
  <si>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</si>
  <si>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</si>
  <si>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</si>
  <si>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</si>
  <si>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</si>
  <si>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</si>
  <si>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</si>
  <si>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</si>
  <si>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</si>
  <si>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</si>
  <si>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</si>
  <si>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</si>
  <si>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</si>
  <si>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</si>
  <si>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</si>
  <si>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</si>
  <si>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</si>
  <si>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</si>
  <si>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</si>
  <si>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</si>
  <si>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</si>
  <si>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</si>
  <si>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</si>
  <si>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</si>
  <si>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</si>
  <si>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</si>
  <si>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</si>
  <si>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</si>
  <si>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</si>
  <si>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</si>
  <si>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</si>
  <si>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</si>
  <si>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</si>
  <si>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</si>
  <si>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</si>
  <si>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</si>
  <si>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</si>
  <si>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</si>
  <si>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</si>
  <si>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</si>
  <si>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</si>
  <si>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</si>
  <si>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</si>
  <si>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</si>
  <si>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</si>
  <si>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</si>
  <si>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</si>
  <si>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</si>
  <si>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</si>
  <si>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</si>
  <si>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</si>
  <si>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</si>
  <si>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</si>
  <si>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</si>
  <si>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</si>
  <si>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</si>
  <si>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</si>
  <si>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</si>
  <si>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</si>
  <si>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</si>
  <si>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</si>
  <si>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</si>
  <si>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</si>
  <si>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</si>
  <si>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</si>
  <si>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</si>
  <si>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</si>
  <si>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</si>
  <si>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</si>
  <si>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</si>
  <si>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</si>
  <si>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</si>
  <si>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</si>
  <si>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</si>
  <si>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</si>
  <si>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</si>
  <si>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</si>
  <si>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</si>
  <si>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</si>
  <si>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</si>
  <si>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</si>
  <si>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</si>
  <si>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</si>
  <si>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</si>
  <si>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</si>
  <si>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</si>
  <si>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</si>
  <si>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</si>
  <si>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</si>
  <si>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</si>
  <si>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</si>
  <si>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</si>
  <si>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</si>
  <si>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</si>
  <si>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</si>
  <si>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</si>
  <si>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</si>
  <si>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</si>
  <si>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</si>
  <si>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</si>
  <si>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</si>
  <si>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</si>
  <si>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</si>
  <si>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</si>
  <si>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</si>
  <si>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</si>
  <si>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</si>
  <si>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</si>
  <si>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</si>
  <si>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</si>
  <si>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</si>
  <si>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</si>
  <si>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</si>
  <si>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</si>
  <si>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</si>
  <si>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</si>
  <si>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</si>
  <si>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</si>
  <si>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</si>
  <si>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</si>
  <si>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</si>
  <si>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</si>
  <si>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</si>
  <si>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</si>
  <si>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</si>
  <si>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</si>
  <si>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</si>
  <si>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</si>
  <si>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</si>
  <si>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</si>
  <si>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</si>
  <si>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</si>
  <si>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</si>
  <si>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</si>
  <si>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</si>
  <si>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</si>
  <si>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</si>
  <si>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</si>
  <si>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</si>
  <si>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</si>
  <si>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</si>
  <si>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</si>
  <si>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</si>
  <si>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</si>
  <si>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</si>
  <si>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</si>
  <si>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</si>
  <si>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</si>
  <si>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</si>
  <si>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</si>
  <si>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</si>
  <si>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</si>
  <si>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</si>
  <si>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</si>
  <si>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</si>
  <si>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</si>
  <si>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</si>
  <si>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</si>
  <si>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</si>
  <si>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</si>
  <si>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</si>
  <si>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</si>
  <si>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</si>
  <si>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</si>
  <si>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</si>
  <si>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</si>
  <si>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</si>
  <si>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</si>
  <si>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</si>
  <si>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</si>
  <si>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</si>
  <si>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</si>
  <si>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</si>
  <si>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</si>
  <si>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</si>
  <si>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</si>
  <si>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</si>
  <si>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</si>
  <si>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</si>
  <si>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</si>
  <si>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</si>
  <si>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</si>
  <si>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</si>
  <si>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</si>
  <si>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</si>
  <si>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</si>
  <si>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</si>
  <si>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</si>
  <si>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</si>
  <si>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</si>
  <si>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</si>
  <si>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</si>
  <si>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</si>
  <si>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</si>
  <si>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</si>
  <si>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</si>
  <si>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</si>
  <si>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</si>
  <si>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</si>
  <si>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</si>
  <si>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</si>
  <si>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</si>
  <si>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</si>
  <si>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</si>
  <si>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</si>
  <si>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</si>
  <si>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</si>
  <si>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</si>
  <si>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</si>
  <si>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</si>
  <si>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</si>
  <si>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</si>
  <si>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</si>
  <si>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</si>
  <si>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</si>
  <si>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</si>
  <si>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</si>
  <si>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</si>
  <si>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</si>
  <si>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</si>
  <si>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</si>
  <si>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</si>
  <si>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</si>
  <si>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</si>
  <si>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</si>
  <si>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</si>
  <si>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</si>
  <si>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</si>
  <si>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</si>
  <si>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</si>
  <si>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</si>
  <si>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</si>
  <si>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</si>
  <si>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</si>
  <si>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</si>
  <si>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</si>
  <si>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</si>
  <si>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</si>
  <si>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</si>
  <si>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</si>
  <si>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</si>
  <si>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</si>
  <si>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</si>
  <si>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</si>
  <si>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</si>
  <si>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</si>
  <si>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</si>
  <si>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</si>
  <si>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</si>
  <si>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</si>
  <si>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</si>
  <si>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</si>
  <si>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</si>
  <si>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</si>
  <si>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</si>
  <si>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</si>
  <si>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</si>
  <si>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</si>
  <si>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</si>
  <si>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</si>
  <si>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</si>
  <si>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</si>
  <si>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</si>
  <si>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</si>
  <si>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</si>
  <si>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</si>
  <si>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</si>
  <si>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</si>
  <si>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</si>
  <si>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</si>
  <si>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</si>
  <si>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</si>
  <si>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</si>
  <si>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</si>
  <si>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</si>
  <si>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</si>
  <si>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</si>
  <si>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</si>
  <si>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</si>
  <si>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</si>
  <si>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</si>
  <si>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</si>
  <si>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</si>
  <si>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</si>
  <si>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</si>
  <si>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</si>
  <si>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</si>
  <si>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</si>
  <si>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</si>
  <si>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</si>
  <si>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</si>
  <si>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</si>
  <si>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</si>
  <si>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</si>
  <si>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</si>
  <si>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</si>
  <si>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</si>
  <si>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</si>
  <si>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</si>
  <si>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</si>
  <si>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</si>
  <si>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</si>
  <si>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</si>
  <si>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</si>
  <si>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</si>
  <si>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</si>
  <si>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</si>
  <si>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</si>
  <si>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</si>
  <si>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</si>
  <si>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</si>
  <si>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</si>
  <si>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</si>
  <si>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</si>
  <si>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</si>
  <si>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</si>
  <si>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</si>
  <si>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</si>
  <si>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</si>
  <si>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</si>
  <si>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</si>
  <si>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</si>
  <si>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</si>
  <si>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</si>
  <si>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</si>
  <si>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</si>
  <si>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</si>
  <si>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</si>
  <si>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</si>
  <si>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</si>
  <si>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</si>
  <si>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</si>
  <si>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</si>
  <si>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</si>
  <si>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</si>
  <si>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</si>
  <si>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</si>
  <si>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</si>
  <si>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</si>
  <si>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</si>
  <si>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</si>
  <si>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</si>
  <si>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</si>
  <si>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</si>
  <si>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</si>
  <si>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</si>
  <si>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</si>
  <si>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</si>
  <si>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</si>
  <si>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</si>
  <si>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</si>
  <si>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</si>
  <si>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</si>
  <si>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</si>
  <si>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</si>
  <si>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</si>
  <si>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</si>
  <si>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</si>
  <si>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</si>
  <si>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</si>
  <si>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</si>
  <si>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</si>
  <si>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</si>
  <si>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</si>
  <si>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</si>
  <si>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</si>
  <si>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</si>
  <si>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</si>
  <si>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</si>
  <si>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</si>
  <si>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</si>
  <si>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</si>
  <si>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</si>
  <si>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</si>
  <si>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</si>
  <si>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</si>
  <si>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</si>
  <si>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</si>
  <si>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</si>
  <si>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</si>
  <si>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</si>
  <si>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</si>
  <si>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</si>
  <si>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</si>
  <si>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</si>
  <si>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</si>
  <si>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</si>
  <si>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</si>
  <si>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</si>
  <si>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</si>
  <si>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</si>
  <si>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</si>
  <si>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</si>
  <si>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</si>
  <si>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</si>
  <si>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</si>
  <si>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</si>
  <si>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</si>
  <si>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</si>
  <si>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</si>
  <si>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</si>
  <si>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</si>
  <si>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</si>
  <si>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</si>
  <si>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</si>
  <si>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</si>
  <si>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</si>
  <si>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</si>
  <si>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</si>
  <si>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</si>
  <si>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</si>
  <si>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</si>
  <si>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</si>
  <si>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</si>
  <si>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</si>
  <si>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</si>
  <si>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</si>
  <si>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</si>
  <si>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</si>
  <si>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</si>
  <si>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</si>
  <si>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</si>
  <si>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</si>
  <si>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</si>
  <si>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</si>
  <si>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</si>
  <si>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</si>
  <si>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</si>
  <si>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</si>
  <si>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</si>
  <si>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</si>
  <si>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</si>
  <si>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</si>
  <si>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</si>
  <si>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</si>
  <si>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</si>
  <si>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</si>
  <si>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</si>
  <si>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</si>
  <si>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</si>
  <si>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</si>
  <si>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</si>
  <si>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</si>
  <si>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</si>
  <si>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</si>
  <si>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</si>
  <si>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</si>
  <si>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</si>
  <si>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</si>
  <si>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</si>
  <si>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</si>
  <si>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</si>
  <si>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</si>
  <si>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</si>
  <si>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</si>
  <si>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</si>
  <si>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</si>
  <si>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</si>
  <si>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</si>
  <si>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</si>
  <si>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</si>
  <si>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</si>
  <si>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</si>
  <si>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</si>
  <si>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</si>
  <si>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</si>
  <si>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</si>
  <si>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</si>
  <si>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</si>
  <si>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</si>
  <si>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</si>
  <si>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</si>
  <si>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</si>
  <si>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</si>
  <si>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</si>
  <si>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</si>
  <si>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</si>
  <si>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</si>
  <si>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</si>
  <si>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</si>
  <si>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</si>
  <si>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</si>
  <si>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</si>
  <si>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</si>
  <si>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</si>
  <si>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</si>
  <si>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</si>
  <si>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</si>
  <si>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</si>
  <si>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</si>
  <si>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</si>
  <si>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</si>
  <si>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</si>
  <si>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</si>
  <si>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</si>
  <si>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</si>
  <si>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</si>
  <si>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</si>
  <si>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</si>
  <si>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</si>
  <si>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</si>
  <si>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</si>
  <si>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</si>
  <si>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</si>
  <si>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</si>
  <si>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</si>
  <si>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</si>
  <si>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</si>
  <si>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</si>
  <si>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</si>
  <si>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</si>
  <si>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</si>
  <si>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</si>
  <si>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</si>
  <si>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</si>
  <si>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</si>
  <si>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</si>
  <si>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</si>
  <si>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</si>
  <si>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</si>
  <si>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</si>
  <si>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</si>
  <si>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</si>
  <si>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</si>
  <si>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</si>
  <si>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</si>
  <si>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</si>
  <si>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</si>
  <si>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</si>
  <si>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</si>
  <si>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</si>
  <si>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</si>
  <si>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</si>
  <si>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</si>
  <si>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</si>
  <si>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</si>
  <si>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</si>
  <si>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</si>
  <si>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</si>
  <si>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</si>
  <si>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</si>
  <si>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</si>
  <si>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</si>
  <si>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</si>
  <si>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</si>
  <si>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</si>
  <si>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</si>
  <si>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</si>
  <si>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</si>
  <si>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</si>
  <si>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</si>
  <si>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</si>
  <si>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</si>
  <si>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</si>
  <si>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</si>
  <si>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</si>
  <si>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</si>
  <si>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</si>
  <si>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</si>
  <si>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</si>
  <si>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</si>
  <si>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</si>
  <si>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</si>
  <si>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</si>
  <si>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</si>
  <si>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</si>
  <si>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</si>
  <si>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</si>
  <si>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</si>
  <si>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</si>
  <si>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</si>
  <si>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</si>
  <si>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</si>
  <si>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</si>
  <si>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</si>
  <si>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</si>
  <si>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</si>
  <si>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</si>
  <si>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</si>
  <si>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</si>
  <si>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</si>
  <si>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</si>
  <si>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</si>
  <si>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</si>
  <si>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</si>
  <si>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</si>
  <si>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</si>
  <si>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</si>
  <si>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</si>
  <si>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</si>
  <si>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</si>
  <si>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</si>
  <si>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</si>
  <si>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</si>
  <si>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</si>
  <si>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</si>
  <si>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</si>
  <si>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</si>
  <si>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</si>
  <si>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</si>
  <si>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</si>
  <si>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</si>
  <si>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</si>
  <si>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</si>
  <si>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</si>
  <si>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</si>
  <si>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</si>
  <si>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</si>
  <si>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</si>
  <si>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</si>
  <si>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</si>
  <si>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</si>
  <si>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</si>
  <si>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</si>
  <si>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</si>
  <si>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</si>
  <si>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</si>
  <si>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</si>
  <si>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</si>
  <si>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</si>
  <si>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</si>
  <si>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</si>
  <si>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</si>
  <si>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</si>
  <si>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</si>
  <si>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</si>
  <si>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</si>
  <si>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</si>
  <si>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</si>
  <si>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</si>
  <si>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</si>
  <si>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</si>
  <si>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</si>
  <si>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</si>
  <si>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</si>
  <si>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</si>
  <si>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</si>
  <si>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</si>
  <si>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</si>
  <si>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</si>
  <si>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</si>
  <si>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</si>
  <si>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</si>
  <si>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</si>
  <si>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</si>
  <si>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</si>
  <si>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</si>
  <si>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</si>
  <si>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</si>
  <si>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</si>
  <si>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</si>
  <si>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</si>
  <si>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</si>
  <si>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</si>
  <si>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</si>
  <si>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</si>
  <si>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</si>
  <si>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</si>
  <si>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</si>
  <si>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</si>
  <si>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</si>
  <si>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</si>
  <si>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</si>
  <si>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</si>
  <si>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</si>
  <si>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</si>
  <si>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</si>
  <si>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</si>
  <si>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</si>
  <si>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</si>
  <si>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</si>
  <si>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</si>
  <si>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</si>
  <si>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</si>
  <si>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</si>
  <si>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</si>
  <si>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</si>
  <si>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</si>
  <si>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</si>
  <si>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</si>
  <si>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</si>
  <si>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</si>
  <si>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</si>
  <si>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</si>
  <si>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</si>
  <si>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</si>
  <si>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</si>
  <si>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</si>
  <si>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</si>
  <si>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</si>
  <si>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</si>
  <si>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</si>
  <si>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</si>
  <si>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</si>
  <si>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</si>
  <si>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</si>
  <si>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</si>
  <si>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</si>
  <si>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</si>
  <si>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</si>
  <si>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</si>
  <si>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</si>
  <si>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</si>
  <si>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</si>
  <si>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</si>
  <si>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</si>
  <si>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</si>
  <si>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</si>
  <si>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</si>
  <si>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</si>
  <si>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</si>
  <si>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</si>
  <si>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</si>
  <si>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</si>
  <si>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</si>
  <si>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</si>
  <si>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</si>
  <si>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</si>
  <si>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</si>
  <si>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</si>
  <si>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</si>
  <si>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</si>
  <si>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</si>
  <si>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</si>
  <si>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</si>
  <si>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</si>
  <si>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</si>
  <si>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</si>
  <si>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</si>
  <si>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</si>
  <si>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</si>
  <si>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</si>
  <si>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</si>
  <si>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</si>
  <si>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</si>
  <si>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</si>
  <si>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</si>
  <si>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</si>
  <si>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</si>
  <si>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</si>
  <si>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</si>
  <si>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</si>
  <si>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</si>
  <si>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</si>
  <si>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</si>
  <si>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</si>
  <si>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</si>
  <si>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</si>
  <si>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</si>
  <si>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</si>
  <si>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</si>
  <si>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</si>
  <si>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</si>
  <si>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</si>
  <si>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</si>
  <si>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</si>
  <si>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</si>
  <si>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</si>
  <si>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</si>
  <si>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</si>
  <si>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</si>
  <si>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</si>
  <si>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</si>
  <si>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</si>
  <si>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</si>
  <si>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</si>
  <si>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</si>
  <si>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</si>
  <si>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</si>
  <si>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</si>
  <si>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</si>
  <si>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</si>
  <si>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</si>
  <si>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</si>
  <si>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</si>
  <si>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</si>
  <si>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</si>
  <si>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</si>
  <si>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</si>
  <si>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</si>
  <si>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</si>
  <si>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</si>
  <si>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</si>
  <si>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</si>
  <si>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</si>
  <si>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</si>
  <si>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</si>
  <si>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</si>
  <si>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</si>
  <si>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</si>
  <si>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</si>
  <si>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</si>
  <si>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</si>
  <si>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</si>
  <si>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</si>
  <si>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</si>
  <si>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</si>
  <si>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</si>
  <si>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</si>
  <si>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</si>
  <si>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</si>
  <si>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</si>
  <si>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</si>
  <si>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</si>
  <si>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</si>
  <si>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</si>
  <si>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</si>
  <si>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</si>
  <si>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</si>
  <si>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</si>
  <si>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</si>
  <si>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</si>
  <si>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</si>
  <si>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</si>
  <si>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</si>
  <si>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</si>
  <si>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</si>
  <si>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</si>
  <si>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</si>
  <si>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</si>
  <si>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</si>
  <si>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</si>
  <si>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</si>
  <si>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</si>
  <si>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</si>
  <si>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</si>
  <si>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</si>
  <si>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</si>
  <si>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</si>
  <si>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</si>
  <si>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</si>
  <si>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</si>
  <si>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</si>
  <si>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</si>
  <si>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</si>
  <si>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</si>
  <si>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</si>
  <si>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</si>
  <si>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</si>
  <si>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</si>
  <si>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</si>
  <si>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</si>
  <si>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</si>
  <si>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</si>
  <si>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</si>
  <si>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</si>
  <si>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</si>
  <si>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</si>
  <si>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</si>
  <si>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</si>
  <si>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</si>
  <si>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</si>
  <si>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</si>
  <si>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</si>
  <si>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</si>
  <si>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</si>
  <si>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</si>
  <si>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</si>
  <si>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</si>
  <si>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</si>
  <si>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</si>
  <si>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</si>
  <si>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</si>
  <si>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</si>
  <si>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</si>
  <si>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</si>
  <si>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</si>
  <si>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</si>
  <si>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</si>
  <si>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</si>
  <si>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</si>
  <si>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</si>
  <si>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</si>
  <si>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</si>
  <si>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</si>
  <si>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</si>
  <si>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</si>
  <si>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</si>
  <si>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</si>
  <si>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</si>
  <si>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</si>
  <si>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</si>
  <si>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</si>
  <si>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</si>
  <si>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</si>
  <si>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</si>
  <si>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</si>
  <si>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</si>
  <si>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</si>
  <si>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</si>
  <si>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</si>
  <si>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</si>
  <si>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</si>
  <si>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</si>
  <si>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</si>
  <si>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</si>
  <si>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</si>
  <si>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</si>
  <si>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</si>
  <si>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</si>
  <si>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</si>
  <si>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</si>
  <si>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</si>
  <si>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</si>
  <si>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</si>
  <si>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</si>
  <si>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</si>
  <si>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</si>
  <si>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</si>
  <si>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</si>
  <si>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</si>
  <si>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</si>
  <si>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</si>
  <si>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</si>
  <si>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</si>
  <si>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</si>
  <si>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</si>
  <si>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</si>
  <si>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</si>
  <si>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</si>
  <si>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</si>
  <si>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</si>
  <si>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</si>
  <si>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</si>
  <si>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</si>
  <si>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</si>
  <si>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</si>
  <si>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</si>
  <si>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</si>
  <si>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</si>
  <si>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</si>
  <si>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</si>
  <si>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</si>
  <si>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</si>
  <si>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</si>
  <si>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</si>
  <si>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</si>
  <si>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</si>
  <si>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</si>
  <si>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</si>
  <si>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</si>
  <si>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</si>
  <si>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</si>
  <si>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</si>
  <si>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</si>
  <si>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</si>
  <si>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</si>
  <si>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</si>
  <si>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</si>
  <si>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</si>
  <si>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</si>
  <si>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</si>
  <si>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</si>
  <si>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</si>
  <si>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</si>
  <si>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</si>
  <si>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</si>
  <si>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</si>
  <si>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</si>
  <si>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</si>
  <si>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</si>
  <si>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</si>
  <si>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</si>
  <si>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</si>
  <si>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</si>
  <si>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</si>
  <si>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</si>
  <si>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</si>
  <si>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</si>
  <si>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</si>
  <si>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</si>
  <si>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</si>
  <si>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</si>
  <si>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</si>
  <si>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</si>
  <si>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</si>
  <si>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</si>
  <si>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</si>
  <si>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</si>
  <si>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</si>
  <si>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</si>
  <si>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</si>
  <si>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</si>
  <si>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</si>
  <si>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</si>
  <si>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</si>
  <si>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</si>
  <si>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</si>
  <si>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</si>
  <si>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</si>
  <si>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</si>
  <si>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</si>
  <si>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</si>
  <si>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</si>
  <si>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</si>
  <si>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</si>
  <si>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</si>
  <si>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</si>
  <si>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</si>
  <si>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</si>
  <si>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</si>
  <si>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</si>
  <si>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</si>
  <si>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</si>
  <si>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</si>
  <si>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</si>
  <si>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</si>
  <si>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</si>
  <si>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</si>
  <si>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</si>
  <si>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</si>
  <si>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</si>
  <si>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</si>
  <si>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</si>
  <si>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</si>
  <si>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</si>
  <si>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</si>
  <si>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</si>
  <si>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</si>
  <si>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</si>
  <si>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</si>
  <si>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</si>
  <si>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</si>
  <si>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</si>
  <si>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</si>
  <si>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</si>
  <si>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</si>
  <si>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</si>
  <si>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</si>
  <si>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</si>
  <si>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</si>
  <si>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</si>
  <si>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</si>
  <si>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</si>
  <si>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</si>
  <si>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</si>
  <si>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</si>
  <si>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</si>
  <si>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</si>
  <si>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</si>
  <si>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</si>
  <si>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</si>
  <si>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</si>
  <si>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</si>
  <si>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</si>
  <si>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</si>
  <si>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</si>
  <si>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</si>
  <si>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</si>
  <si>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</si>
  <si>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</si>
  <si>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</si>
  <si>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</si>
  <si>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</si>
  <si>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</si>
  <si>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</si>
  <si>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</si>
  <si>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</si>
  <si>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</si>
  <si>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</si>
  <si>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</si>
  <si>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</si>
  <si>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</si>
  <si>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</si>
  <si>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</si>
  <si>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</si>
  <si>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</si>
  <si>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</si>
  <si>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</si>
  <si>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</si>
  <si>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</si>
  <si>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</si>
  <si>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</si>
  <si>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</si>
  <si>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</si>
  <si>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</si>
  <si>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</si>
  <si>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</si>
  <si>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</si>
  <si>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</si>
  <si>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</si>
  <si>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</si>
  <si>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</si>
  <si>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</si>
  <si>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</si>
  <si>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</si>
  <si>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</si>
  <si>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</si>
  <si>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</si>
  <si>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</si>
  <si>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</si>
  <si>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</si>
  <si>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</si>
  <si>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</si>
  <si>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</si>
  <si>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</si>
  <si>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</si>
  <si>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</si>
  <si>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</si>
  <si>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</si>
  <si>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</si>
  <si>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</si>
  <si>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</si>
  <si>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</si>
  <si>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</si>
  <si>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</si>
  <si>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</si>
  <si>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</si>
  <si>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</si>
  <si>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</si>
  <si>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</si>
  <si>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</si>
  <si>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</si>
  <si>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</si>
  <si>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</si>
  <si>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</si>
  <si>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</si>
  <si>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</si>
  <si>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</si>
  <si>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</si>
  <si>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</si>
  <si>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</si>
  <si>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</si>
  <si>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</si>
  <si>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</si>
  <si>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</si>
  <si>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</si>
  <si>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</si>
  <si>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</si>
  <si>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</si>
  <si>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</si>
  <si>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</si>
  <si>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</si>
  <si>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</si>
  <si>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</si>
  <si>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</si>
  <si>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</si>
  <si>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</si>
  <si>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</si>
  <si>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</si>
  <si>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</si>
  <si>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</si>
  <si>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</si>
  <si>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</si>
  <si>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</si>
  <si>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</si>
  <si>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</si>
  <si>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</si>
  <si>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</si>
  <si>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</si>
  <si>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</si>
  <si>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</si>
  <si>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</si>
  <si>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</si>
  <si>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</si>
  <si>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</si>
  <si>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</si>
  <si>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</si>
  <si>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</si>
  <si>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</si>
  <si>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</si>
  <si>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</si>
  <si>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</si>
  <si>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</si>
  <si>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</si>
  <si>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</si>
  <si>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</si>
  <si>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</si>
  <si>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</si>
  <si>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</si>
  <si>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</si>
  <si>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</si>
  <si>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</si>
  <si>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</si>
  <si>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</si>
  <si>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</si>
  <si>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</si>
  <si>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</si>
  <si>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</si>
  <si>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</si>
  <si>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</si>
  <si>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</si>
  <si>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</si>
  <si>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</si>
  <si>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</si>
  <si>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</si>
  <si>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</si>
  <si>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</si>
  <si>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</si>
  <si>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</si>
  <si>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</si>
  <si>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</si>
  <si>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</si>
  <si>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</si>
  <si>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</si>
  <si>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</si>
  <si>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</si>
  <si>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</si>
  <si>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</si>
  <si>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</si>
  <si>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</si>
  <si>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</si>
  <si>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</si>
  <si>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</si>
  <si>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</si>
  <si>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</si>
  <si>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</si>
  <si>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</si>
  <si>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</si>
  <si>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</si>
  <si>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</si>
  <si>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</si>
  <si>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</si>
  <si>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</si>
  <si>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</si>
  <si>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</si>
  <si>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</si>
  <si>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</si>
  <si>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</si>
  <si>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</si>
  <si>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</si>
  <si>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</si>
  <si>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</si>
  <si>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</si>
  <si>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</si>
  <si>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</si>
  <si>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</si>
  <si>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</si>
  <si>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</si>
  <si>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</si>
  <si>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</si>
  <si>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</si>
  <si>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</si>
  <si>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</si>
  <si>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</si>
  <si>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</si>
  <si>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</si>
  <si>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</si>
  <si>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</si>
  <si>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</si>
  <si>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</si>
  <si>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</si>
  <si>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</si>
  <si>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</si>
  <si>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</si>
  <si>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</si>
  <si>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</si>
  <si>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</si>
  <si>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</si>
  <si>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</si>
  <si>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</si>
  <si>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</si>
  <si>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</si>
  <si>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</si>
  <si>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</si>
  <si>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</si>
  <si>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</si>
  <si>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</si>
  <si>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</si>
  <si>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</si>
  <si>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</si>
  <si>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</si>
  <si>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</si>
  <si>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</si>
  <si>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</si>
  <si>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</si>
  <si>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</si>
  <si>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</si>
  <si>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</si>
  <si>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</si>
  <si>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</si>
  <si>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</si>
  <si>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</si>
  <si>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</si>
  <si>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</si>
  <si>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</si>
  <si>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</si>
  <si>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</si>
  <si>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</si>
  <si>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</si>
  <si>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</si>
  <si>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</si>
  <si>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</si>
  <si>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</si>
  <si>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</si>
  <si>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</si>
  <si>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</si>
  <si>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</si>
  <si>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</si>
  <si>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</si>
  <si>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</si>
  <si>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</si>
  <si>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</si>
  <si>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</si>
  <si>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</si>
  <si>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</si>
  <si>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</si>
  <si>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</si>
  <si>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</si>
  <si>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</si>
  <si>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</si>
  <si>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</si>
  <si>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</si>
  <si>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</si>
  <si>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</si>
  <si>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</si>
  <si>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</si>
  <si>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</si>
  <si>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</si>
  <si>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</si>
  <si>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</si>
  <si>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</si>
  <si>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</si>
  <si>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</si>
  <si>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</si>
  <si>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</si>
  <si>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</si>
  <si>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</si>
  <si>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</si>
  <si>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</si>
  <si>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</si>
  <si>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</si>
  <si>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</si>
  <si>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</si>
  <si>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</si>
  <si>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</si>
  <si>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</si>
  <si>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</si>
  <si>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</si>
  <si>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</si>
  <si>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</si>
  <si>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</si>
  <si>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</si>
  <si>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</si>
  <si>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</si>
  <si>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</si>
  <si>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</si>
  <si>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</si>
  <si>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</si>
  <si>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</si>
  <si>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</si>
  <si>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</si>
  <si>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</si>
  <si>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</si>
  <si>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</si>
  <si>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</si>
  <si>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</si>
  <si>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</si>
  <si>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</si>
  <si>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</si>
  <si>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</si>
  <si>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</si>
  <si>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</si>
  <si>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</si>
  <si>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</si>
  <si>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</si>
  <si>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</si>
  <si>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</si>
  <si>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</si>
  <si>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</si>
  <si>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</si>
  <si>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</si>
  <si>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</si>
  <si>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</si>
  <si>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</si>
  <si>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</si>
  <si>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</si>
  <si>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</si>
  <si>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</si>
  <si>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</si>
  <si>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</si>
  <si>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</si>
  <si>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</si>
  <si>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</si>
  <si>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</si>
  <si>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</si>
  <si>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</si>
  <si>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</si>
  <si>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</si>
  <si>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</si>
  <si>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</si>
  <si>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</si>
  <si>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</si>
  <si>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</si>
  <si>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</si>
  <si>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</si>
  <si>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</si>
  <si>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</si>
  <si>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</si>
  <si>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</si>
  <si>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</si>
  <si>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</si>
  <si>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</si>
  <si>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</si>
  <si>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</si>
  <si>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</si>
  <si>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</si>
  <si>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</si>
  <si>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</si>
  <si>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</si>
  <si>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</si>
  <si>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</si>
  <si>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</si>
  <si>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</si>
  <si>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</si>
  <si>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</si>
  <si>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</si>
  <si>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</si>
  <si>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</si>
  <si>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</si>
  <si>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</si>
  <si>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</si>
  <si>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</si>
  <si>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</si>
  <si>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</si>
  <si>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</si>
  <si>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</si>
  <si>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</si>
  <si>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</si>
  <si>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</si>
  <si>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</si>
  <si>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</si>
  <si>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</si>
  <si>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</si>
  <si>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</si>
  <si>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</si>
  <si>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</si>
  <si>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</si>
  <si>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</si>
  <si>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</si>
  <si>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</si>
  <si>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</si>
  <si>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</si>
  <si>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</si>
  <si>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</si>
  <si>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</si>
  <si>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</si>
  <si>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</si>
  <si>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</si>
  <si>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</si>
  <si>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</si>
  <si>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</si>
  <si>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</si>
  <si>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</si>
  <si>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</si>
  <si>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</si>
  <si>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</si>
  <si>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</si>
  <si>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</si>
  <si>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</si>
  <si>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</si>
  <si>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</si>
  <si>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</si>
  <si>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</si>
  <si>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</si>
  <si>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</si>
  <si>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</si>
  <si>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</si>
  <si>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</si>
  <si>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</si>
  <si>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</si>
  <si>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</si>
  <si>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</si>
  <si>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</si>
  <si>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</si>
  <si>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</si>
  <si>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</si>
  <si>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</si>
  <si>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</si>
  <si>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</si>
  <si>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</si>
  <si>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</si>
  <si>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</si>
  <si>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</si>
  <si>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</si>
  <si>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</si>
  <si>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</si>
  <si>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</si>
  <si>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</si>
  <si>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</si>
  <si>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</si>
  <si>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</si>
  <si>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</si>
  <si>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</si>
  <si>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</si>
  <si>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</si>
  <si>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</si>
  <si>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</si>
  <si>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</si>
  <si>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</si>
  <si>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</si>
  <si>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</si>
  <si>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</si>
  <si>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</si>
  <si>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</si>
  <si>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</si>
  <si>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</si>
  <si>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</si>
  <si>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</si>
  <si>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</si>
  <si>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</si>
  <si>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</si>
  <si>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</si>
  <si>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</si>
  <si>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</si>
  <si>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</si>
  <si>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</si>
  <si>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</si>
  <si>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</si>
  <si>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</si>
  <si>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</si>
  <si>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</si>
  <si>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</si>
  <si>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</si>
  <si>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</si>
  <si>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</si>
  <si>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</si>
  <si>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</si>
  <si>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</si>
  <si>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</si>
  <si>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</si>
  <si>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</si>
  <si>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</si>
  <si>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</si>
  <si>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</si>
  <si>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</si>
  <si>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</si>
  <si>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</si>
  <si>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</si>
  <si>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</si>
  <si>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</si>
  <si>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</si>
  <si>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</si>
  <si>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</si>
  <si>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</si>
  <si>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</si>
  <si>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</si>
  <si>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</si>
  <si>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</si>
  <si>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</si>
  <si>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</si>
  <si>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</si>
  <si>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</si>
  <si>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</si>
  <si>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</si>
  <si>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</si>
  <si>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</si>
  <si>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</si>
  <si>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</si>
  <si>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</si>
  <si>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</si>
  <si>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</si>
  <si>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</si>
  <si>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</si>
  <si>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</si>
  <si>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</si>
  <si>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</si>
  <si>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</si>
  <si>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</si>
  <si>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</si>
  <si>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</si>
  <si>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</si>
  <si>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</si>
  <si>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</si>
  <si>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</si>
  <si>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</si>
  <si>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</si>
  <si>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</si>
  <si>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</si>
  <si>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</si>
  <si>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</si>
  <si>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</si>
  <si>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</si>
  <si>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</si>
  <si>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</si>
  <si>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</si>
  <si>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</si>
  <si>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</si>
  <si>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</si>
  <si>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</si>
  <si>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</si>
  <si>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</si>
  <si>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</si>
  <si>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</si>
  <si>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</si>
  <si>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</si>
  <si>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</si>
  <si>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</si>
  <si>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</si>
  <si>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</si>
  <si>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</si>
  <si>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</si>
  <si>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</si>
  <si>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</si>
  <si>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</si>
  <si>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</si>
  <si>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</si>
  <si>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</si>
  <si>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</si>
  <si>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</si>
  <si>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</si>
  <si>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</si>
  <si>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</si>
  <si>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</si>
  <si>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</si>
  <si>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</si>
  <si>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</si>
  <si>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</si>
  <si>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</si>
  <si>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</si>
  <si>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</si>
  <si>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</si>
  <si>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</si>
  <si>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</si>
  <si>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</si>
  <si>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</si>
  <si>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</si>
  <si>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</si>
  <si>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</si>
  <si>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</si>
  <si>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</si>
  <si>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</si>
  <si>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</si>
  <si>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</si>
  <si>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</si>
  <si>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</si>
  <si>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</si>
  <si>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</si>
  <si>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</si>
  <si>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</si>
  <si>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</si>
  <si>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</si>
  <si>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</si>
  <si>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</si>
  <si>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</si>
  <si>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</si>
  <si>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</si>
  <si>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</si>
  <si>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</si>
  <si>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</si>
  <si>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</si>
  <si>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</si>
  <si>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</si>
  <si>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</si>
  <si>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</si>
  <si>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</si>
  <si>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</si>
  <si>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</si>
  <si>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</si>
  <si>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</si>
  <si>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</si>
  <si>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</si>
  <si>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</si>
  <si>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</si>
  <si>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</si>
  <si>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</si>
  <si>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</si>
  <si>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</si>
  <si>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</si>
  <si>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</si>
  <si>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</si>
  <si>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</si>
  <si>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</si>
  <si>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</si>
  <si>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</si>
  <si>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</si>
  <si>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</si>
  <si>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</si>
  <si>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</si>
  <si>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</si>
  <si>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</si>
  <si>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</si>
  <si>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</si>
  <si>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</si>
  <si>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</si>
  <si>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</si>
  <si>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</si>
  <si>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</si>
  <si>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</si>
  <si>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</si>
  <si>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</si>
  <si>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</si>
  <si>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</si>
  <si>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</si>
  <si>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</si>
  <si>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</si>
  <si>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</si>
  <si>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</si>
  <si>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</si>
  <si>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</si>
  <si>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</si>
  <si>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</si>
  <si>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</si>
  <si>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</si>
  <si>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</si>
  <si>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</si>
  <si>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</si>
  <si>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</si>
  <si>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</si>
  <si>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</si>
  <si>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</si>
  <si>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</si>
  <si>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</si>
  <si>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</si>
  <si>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</si>
  <si>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</si>
  <si>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</si>
  <si>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</si>
  <si>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</si>
  <si>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</si>
  <si>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</si>
  <si>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</si>
  <si>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</si>
  <si>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</si>
  <si>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</si>
  <si>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</si>
  <si>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</si>
  <si>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</si>
  <si>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</si>
  <si>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</si>
  <si>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</si>
  <si>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</si>
  <si>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</si>
  <si>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</si>
  <si>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</si>
  <si>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</si>
  <si>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</si>
  <si>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</si>
  <si>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</si>
  <si>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</si>
  <si>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</si>
  <si>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</si>
  <si>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</si>
  <si>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</si>
  <si>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</si>
  <si>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</si>
  <si>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</si>
  <si>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</si>
  <si>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</si>
  <si>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</si>
  <si>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</si>
  <si>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</si>
  <si>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</si>
  <si>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</si>
  <si>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</si>
  <si>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</si>
  <si>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</si>
  <si>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</si>
  <si>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</si>
  <si>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</si>
  <si>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</si>
  <si>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</si>
  <si>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</si>
  <si>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</si>
  <si>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</si>
  <si>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</si>
  <si>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</si>
  <si>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</si>
  <si>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</si>
  <si>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</si>
  <si>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</si>
  <si>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</si>
  <si>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</si>
  <si>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</si>
  <si>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</si>
  <si>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</si>
  <si>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</si>
  <si>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</si>
  <si>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</si>
  <si>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</si>
  <si>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</si>
  <si>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</si>
  <si>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</si>
  <si>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</si>
  <si>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</si>
  <si>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</si>
  <si>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</si>
  <si>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</si>
  <si>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</si>
  <si>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</si>
  <si>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</si>
  <si>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</si>
  <si>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</si>
  <si>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</si>
  <si>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</si>
  <si>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</si>
  <si>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</si>
  <si>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</si>
  <si>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</si>
  <si>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</si>
  <si>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</si>
  <si>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</si>
  <si>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</si>
  <si>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</si>
  <si>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</si>
  <si>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</si>
  <si>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</si>
  <si>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</si>
  <si>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</si>
  <si>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</si>
  <si>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</si>
  <si>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</si>
  <si>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</si>
  <si>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</si>
  <si>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</si>
  <si>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</si>
  <si>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</si>
  <si>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</si>
  <si>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</si>
  <si>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</si>
  <si>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</si>
  <si>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</si>
  <si>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</si>
  <si>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</si>
  <si>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</si>
  <si>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</si>
  <si>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</si>
  <si>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</si>
  <si>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</si>
  <si>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</si>
  <si>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</si>
  <si>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</si>
  <si>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</si>
  <si>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</si>
  <si>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</si>
  <si>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</si>
  <si>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</si>
  <si>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</si>
  <si>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</si>
  <si>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</si>
  <si>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</si>
  <si>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</si>
  <si>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</si>
  <si>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</si>
  <si>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</si>
  <si>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</si>
  <si>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</si>
  <si>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</si>
  <si>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</si>
  <si>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</si>
  <si>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</si>
  <si>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</si>
  <si>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</si>
  <si>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</si>
  <si>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</si>
  <si>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</si>
  <si>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</si>
  <si>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</si>
  <si>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</si>
  <si>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</si>
  <si>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</si>
  <si>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</si>
  <si>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</si>
  <si>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</si>
  <si>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</si>
  <si>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</si>
  <si>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</si>
  <si>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</si>
  <si>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</si>
  <si>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</si>
  <si>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</si>
  <si>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</si>
  <si>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</si>
  <si>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</si>
  <si>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</si>
  <si>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</si>
  <si>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</si>
  <si>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</si>
  <si>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</si>
  <si>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</si>
  <si>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</si>
  <si>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</si>
  <si>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</si>
  <si>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</si>
  <si>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</si>
  <si>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</si>
  <si>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</si>
  <si>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</si>
  <si>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</si>
  <si>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</si>
  <si>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</si>
  <si>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</si>
  <si>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</si>
  <si>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</si>
  <si>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</si>
  <si>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</si>
  <si>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</si>
  <si>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</si>
  <si>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</si>
  <si>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</si>
  <si>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</si>
  <si>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</si>
  <si>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</si>
  <si>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</si>
  <si>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</si>
  <si>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</si>
  <si>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</si>
  <si>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</si>
  <si>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</si>
  <si>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</si>
  <si>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</si>
  <si>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</si>
  <si>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</si>
  <si>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</si>
  <si>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</si>
  <si>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</si>
  <si>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</si>
  <si>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</si>
  <si>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</si>
  <si>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</si>
  <si>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</si>
  <si>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</si>
  <si>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</si>
  <si>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</si>
  <si>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</si>
  <si>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</si>
  <si>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</si>
  <si>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</si>
  <si>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</si>
  <si>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</si>
  <si>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</si>
  <si>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</si>
  <si>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</si>
  <si>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</si>
  <si>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</si>
  <si>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</si>
  <si>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</si>
  <si>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</si>
  <si>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</si>
  <si>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</si>
  <si>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</si>
  <si>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</si>
  <si>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</si>
  <si>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</si>
  <si>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</si>
  <si>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</si>
  <si>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</si>
  <si>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</si>
  <si>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</si>
  <si>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</si>
  <si>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</si>
  <si>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</si>
  <si>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</si>
  <si>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</si>
  <si>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</si>
  <si>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</si>
  <si>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</si>
  <si>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</si>
  <si>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</si>
  <si>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</si>
  <si>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</si>
  <si>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</si>
  <si>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</si>
  <si>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</si>
  <si>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</si>
  <si>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</si>
  <si>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</si>
  <si>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</si>
  <si>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</si>
  <si>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</si>
  <si>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</si>
  <si>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</si>
  <si>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</si>
  <si>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</si>
  <si>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</si>
  <si>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</si>
  <si>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</si>
  <si>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</si>
  <si>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</si>
  <si>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</si>
  <si>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</si>
  <si>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</si>
  <si>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</si>
  <si>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</si>
  <si>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</si>
  <si>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</si>
  <si>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</si>
  <si>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</si>
  <si>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</si>
  <si>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</si>
  <si>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</si>
  <si>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</si>
  <si>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</si>
  <si>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</si>
  <si>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</si>
  <si>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</si>
  <si>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</si>
  <si>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</si>
  <si>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</si>
  <si>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</si>
  <si>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</si>
  <si>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</si>
  <si>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</si>
  <si>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</si>
  <si>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</si>
  <si>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</si>
  <si>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</si>
  <si>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</si>
  <si>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</si>
  <si>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</si>
  <si>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</si>
  <si>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</si>
  <si>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</si>
  <si>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</si>
  <si>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</si>
  <si>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</si>
  <si>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</si>
  <si>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</si>
  <si>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</si>
  <si>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</si>
  <si>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</si>
  <si>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</si>
  <si>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</si>
  <si>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</si>
  <si>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</si>
  <si>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</si>
  <si>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</si>
  <si>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</si>
  <si>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</si>
  <si>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</si>
  <si>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</si>
  <si>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</si>
  <si>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</si>
  <si>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</si>
  <si>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</si>
  <si>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</si>
  <si>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</si>
  <si>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</si>
  <si>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</si>
  <si>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</si>
  <si>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</si>
  <si>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</si>
  <si>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</si>
  <si>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</si>
  <si>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</si>
  <si>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</si>
  <si>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</si>
  <si>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</si>
  <si>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</si>
  <si>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</si>
  <si>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</si>
  <si>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</si>
  <si>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</si>
  <si>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</si>
  <si>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</si>
  <si>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</si>
  <si>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</si>
  <si>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</si>
  <si>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</si>
  <si>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</si>
  <si>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</si>
  <si>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</si>
  <si>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</si>
  <si>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</si>
  <si>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</si>
  <si>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</si>
  <si>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</si>
  <si>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</si>
  <si>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</si>
  <si>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</si>
  <si>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</si>
  <si>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</si>
  <si>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</si>
  <si>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</si>
  <si>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</si>
  <si>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</si>
  <si>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</si>
  <si>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</si>
  <si>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</si>
  <si>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</si>
  <si>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</si>
  <si>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</si>
  <si>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</si>
  <si>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</si>
  <si>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</si>
  <si>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</si>
  <si>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</si>
  <si>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</si>
  <si>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</si>
  <si>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</si>
  <si>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</si>
  <si>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</si>
  <si>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</si>
  <si>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</si>
  <si>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</si>
  <si>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</si>
  <si>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</si>
  <si>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</si>
  <si>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</si>
  <si>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</si>
  <si>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</si>
  <si>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</si>
  <si>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</si>
  <si>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</si>
  <si>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</si>
  <si>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</si>
  <si>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</si>
  <si>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</si>
  <si>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</si>
  <si>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</si>
  <si>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</si>
  <si>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</si>
  <si>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</si>
  <si>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</si>
  <si>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</si>
  <si>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</si>
  <si>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</si>
  <si>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</si>
  <si>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</si>
  <si>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</si>
  <si>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</si>
  <si>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</si>
  <si>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</si>
  <si>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</si>
  <si>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</si>
  <si>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</si>
  <si>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</si>
  <si>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</si>
  <si>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</si>
  <si>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</si>
  <si>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</si>
  <si>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</si>
  <si>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</si>
  <si>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</si>
  <si>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</si>
  <si>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</si>
  <si>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</si>
  <si>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</si>
  <si>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</si>
  <si>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</si>
  <si>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</si>
  <si>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</si>
  <si>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</si>
  <si>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</si>
  <si>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</si>
  <si>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</si>
  <si>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</si>
  <si>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</si>
  <si>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</si>
  <si>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</si>
  <si>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</si>
  <si>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</si>
  <si>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</si>
  <si>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</si>
  <si>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</si>
  <si>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</si>
  <si>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</si>
  <si>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</si>
  <si>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</si>
  <si>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</si>
  <si>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</si>
  <si>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</si>
  <si>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</si>
  <si>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</si>
  <si>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</si>
  <si>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</si>
  <si>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</si>
  <si>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</si>
  <si>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</si>
  <si>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</si>
  <si>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</si>
  <si>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</si>
  <si>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</si>
  <si>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</si>
  <si>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</si>
  <si>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</si>
  <si>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</si>
  <si>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</si>
  <si>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</si>
  <si>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</si>
  <si>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</si>
  <si>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</si>
  <si>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</si>
  <si>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</si>
  <si>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</si>
  <si>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</si>
  <si>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</si>
  <si>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</si>
  <si>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</si>
  <si>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</si>
  <si>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</si>
  <si>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</si>
  <si>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</si>
  <si>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</si>
  <si>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</si>
  <si>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</si>
  <si>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</si>
  <si>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</si>
  <si>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</si>
  <si>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</si>
  <si>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</si>
  <si>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</si>
  <si>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</si>
  <si>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</si>
  <si>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</si>
  <si>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</si>
  <si>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</si>
  <si>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</si>
  <si>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</si>
  <si>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</si>
  <si>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</si>
  <si>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</si>
  <si>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</si>
  <si>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</si>
  <si>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</si>
  <si>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</si>
  <si>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</si>
  <si>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</si>
  <si>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</si>
  <si>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</si>
  <si>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</si>
  <si>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</si>
  <si>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</si>
  <si>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</si>
  <si>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</si>
  <si>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</si>
  <si>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</si>
  <si>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</si>
  <si>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</si>
  <si>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</si>
  <si>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</si>
  <si>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</si>
  <si>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</si>
  <si>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</si>
  <si>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</si>
  <si>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</si>
  <si>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</si>
  <si>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</si>
  <si>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</si>
  <si>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</si>
  <si>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</si>
  <si>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</si>
  <si>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</si>
  <si>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</si>
  <si>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</si>
  <si>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</si>
  <si>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</si>
  <si>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</si>
  <si>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</si>
  <si>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</si>
  <si>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</si>
  <si>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</si>
  <si>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</si>
  <si>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</si>
  <si>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</si>
  <si>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</si>
  <si>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</si>
  <si>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</si>
  <si>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</si>
  <si>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</si>
  <si>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</si>
  <si>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</si>
  <si>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</si>
  <si>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</si>
  <si>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</si>
  <si>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</si>
  <si>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</si>
  <si>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</si>
  <si>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</si>
  <si>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</si>
  <si>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</si>
  <si>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</si>
  <si>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</si>
  <si>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</si>
  <si>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</si>
  <si>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</si>
  <si>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</si>
  <si>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</si>
  <si>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</si>
  <si>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</si>
  <si>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</si>
  <si>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</si>
  <si>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</si>
  <si>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</si>
  <si>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</si>
  <si>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</si>
  <si>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</si>
  <si>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</si>
  <si>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</si>
  <si>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</si>
  <si>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</si>
  <si>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</si>
  <si>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</si>
  <si>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</si>
  <si>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</si>
  <si>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</si>
  <si>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</si>
  <si>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</si>
  <si>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</si>
  <si>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</si>
  <si>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</si>
  <si>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</si>
  <si>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</si>
  <si>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</si>
  <si>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</si>
  <si>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</si>
  <si>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</si>
  <si>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</si>
  <si>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</si>
  <si>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</si>
  <si>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</si>
  <si>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</si>
  <si>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</si>
  <si>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</si>
  <si>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</si>
  <si>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</si>
  <si>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</si>
  <si>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</si>
  <si>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</si>
  <si>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</si>
  <si>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</si>
  <si>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</si>
  <si>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</si>
  <si>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</si>
  <si>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</si>
  <si>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</si>
  <si>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</si>
  <si>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</si>
  <si>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</si>
  <si>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</si>
  <si>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</si>
  <si>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</si>
  <si>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</si>
  <si>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</si>
  <si>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</si>
  <si>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</si>
  <si>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</si>
  <si>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</si>
  <si>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</si>
  <si>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</si>
  <si>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</si>
  <si>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</si>
  <si>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</si>
  <si>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</si>
  <si>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</si>
  <si>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</si>
  <si>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</si>
  <si>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</si>
  <si>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</si>
  <si>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</si>
  <si>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</si>
  <si>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</si>
  <si>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</si>
  <si>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</si>
  <si>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</si>
  <si>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</si>
  <si>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</si>
  <si>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</si>
  <si>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</si>
  <si>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</si>
  <si>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</si>
  <si>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</si>
  <si>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</si>
  <si>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</si>
  <si>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</si>
  <si>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</si>
  <si>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</si>
  <si>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</si>
  <si>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</si>
  <si>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</si>
  <si>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</si>
  <si>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</si>
  <si>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</si>
  <si>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</si>
  <si>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</si>
  <si>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</si>
  <si>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</si>
  <si>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</si>
  <si>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</si>
  <si>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</si>
  <si>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</si>
  <si>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</si>
  <si>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</si>
  <si>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</si>
  <si>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</si>
  <si>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</si>
  <si>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</si>
  <si>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</si>
  <si>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</si>
  <si>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</si>
  <si>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</si>
  <si>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</si>
  <si>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</si>
  <si>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</si>
  <si>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</si>
  <si>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</si>
  <si>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</si>
  <si>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</si>
  <si>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</si>
  <si>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</si>
  <si>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</si>
  <si>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</si>
  <si>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</si>
  <si>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</si>
  <si>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</si>
  <si>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</si>
  <si>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</si>
  <si>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</si>
  <si>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</si>
  <si>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</si>
  <si>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</si>
  <si>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</si>
  <si>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</si>
  <si>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</si>
  <si>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</si>
  <si>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</si>
  <si>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</si>
  <si>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</si>
  <si>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</si>
  <si>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</si>
  <si>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</si>
  <si>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</si>
  <si>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</si>
  <si>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</si>
  <si>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</si>
  <si>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</si>
  <si>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</si>
  <si>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</si>
  <si>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</si>
  <si>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</si>
  <si>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</si>
  <si>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</si>
  <si>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</si>
  <si>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</si>
  <si>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</si>
  <si>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</si>
  <si>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</si>
  <si>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</si>
  <si>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</si>
  <si>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</si>
  <si>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</si>
  <si>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</si>
  <si>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</si>
  <si>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</si>
  <si>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</si>
  <si>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</si>
  <si>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</si>
  <si>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</si>
  <si>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</si>
  <si>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</si>
  <si>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</si>
  <si>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</si>
  <si>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</si>
  <si>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</si>
  <si>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</si>
  <si>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</si>
  <si>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</si>
  <si>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</si>
  <si>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</si>
  <si>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</si>
  <si>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</si>
  <si>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</si>
  <si>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</si>
  <si>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</si>
  <si>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</si>
  <si>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</si>
  <si>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</si>
  <si>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</si>
  <si>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</si>
  <si>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</si>
  <si>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</si>
  <si>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</si>
  <si>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</si>
  <si>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</si>
  <si>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</si>
  <si>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</si>
  <si>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</si>
  <si>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</si>
  <si>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</si>
  <si>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</si>
  <si>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</si>
  <si>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</si>
  <si>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</si>
  <si>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</si>
  <si>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</si>
  <si>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</si>
  <si>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</si>
  <si>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</si>
  <si>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</si>
  <si>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</si>
  <si>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</si>
  <si>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</si>
  <si>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</si>
  <si>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</si>
  <si>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</si>
  <si>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</si>
  <si>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</si>
  <si>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</si>
  <si>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</si>
  <si>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</si>
  <si>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</si>
  <si>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</si>
  <si>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</si>
  <si>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</si>
  <si>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</si>
  <si>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</si>
  <si>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</si>
  <si>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</si>
  <si>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</si>
  <si>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</si>
  <si>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</si>
  <si>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</si>
  <si>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</si>
  <si>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</si>
  <si>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</si>
  <si>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</si>
  <si>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</si>
  <si>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</si>
  <si>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</si>
  <si>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</si>
  <si>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</si>
  <si>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</si>
  <si>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</si>
  <si>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</si>
  <si>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</si>
  <si>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</si>
  <si>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</si>
  <si>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</si>
  <si>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</si>
  <si>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</si>
  <si>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</si>
  <si>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</si>
  <si>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</si>
  <si>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</si>
  <si>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</si>
  <si>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</si>
  <si>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</si>
  <si>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</si>
  <si>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</si>
  <si>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</si>
  <si>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</si>
  <si>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</si>
  <si>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</si>
  <si>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</si>
  <si>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</si>
  <si>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</si>
  <si>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</si>
  <si>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</si>
  <si>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</si>
  <si>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</si>
  <si>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</si>
  <si>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</si>
  <si>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</si>
  <si>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</si>
  <si>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</si>
  <si>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</si>
  <si>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</si>
  <si>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</si>
  <si>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</si>
  <si>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</si>
  <si>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</si>
  <si>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</si>
  <si>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</si>
  <si>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</si>
  <si>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</si>
  <si>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</si>
  <si>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</si>
  <si>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</si>
  <si>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</si>
  <si>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</si>
  <si>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</si>
  <si>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</si>
  <si>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</si>
  <si>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</si>
  <si>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</si>
  <si>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</si>
  <si>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</si>
  <si>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</si>
  <si>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</si>
  <si>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</si>
  <si>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</si>
  <si>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</si>
  <si>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</si>
  <si>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</si>
  <si>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</si>
  <si>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</si>
  <si>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</si>
  <si>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</si>
  <si>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</si>
  <si>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</si>
  <si>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</si>
  <si>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</si>
  <si>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</si>
  <si>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</si>
  <si>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</si>
  <si>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</si>
  <si>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</si>
  <si>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</si>
  <si>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</si>
  <si>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</si>
  <si>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</si>
  <si>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</si>
  <si>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</si>
  <si>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</si>
  <si>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</si>
  <si>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</si>
  <si>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</si>
  <si>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</si>
  <si>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</si>
  <si>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</si>
  <si>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</si>
  <si>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</si>
  <si>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</si>
  <si>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</si>
  <si>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</si>
  <si>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</si>
  <si>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</si>
  <si>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</si>
  <si>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</si>
  <si>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</si>
  <si>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</si>
  <si>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</si>
  <si>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</si>
  <si>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</si>
  <si>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</si>
  <si>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</si>
  <si>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</si>
  <si>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</si>
  <si>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</si>
  <si>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</si>
  <si>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</si>
  <si>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</si>
  <si>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</si>
  <si>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</si>
  <si>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</si>
  <si>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</si>
  <si>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</si>
  <si>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</si>
  <si>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</si>
  <si>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</si>
  <si>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</si>
  <si>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</si>
  <si>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</si>
  <si>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</si>
  <si>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</si>
  <si>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</si>
  <si>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</si>
  <si>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</si>
  <si>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</si>
  <si>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</si>
  <si>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</si>
  <si>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</si>
  <si>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</si>
  <si>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</si>
  <si>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</si>
  <si>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</si>
  <si>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</si>
  <si>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</si>
  <si>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</si>
  <si>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</si>
  <si>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</si>
  <si>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</si>
  <si>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</si>
  <si>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</si>
  <si>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</si>
  <si>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</si>
  <si>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</si>
  <si>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</si>
  <si>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</si>
  <si>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</si>
  <si>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</si>
  <si>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</si>
  <si>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</si>
  <si>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</si>
  <si>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</si>
  <si>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</si>
  <si>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</si>
  <si>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</si>
  <si>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</si>
  <si>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</si>
  <si>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</si>
  <si>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</si>
  <si>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</si>
  <si>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</si>
  <si>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</si>
  <si>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</si>
  <si>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</si>
  <si>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</si>
  <si>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</si>
  <si>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</si>
  <si>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</si>
  <si>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</si>
  <si>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</si>
  <si>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</si>
  <si>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</si>
  <si>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</si>
  <si>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</si>
  <si>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</si>
  <si>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</si>
  <si>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</si>
  <si>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</si>
  <si>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</si>
  <si>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</si>
  <si>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</si>
  <si>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</si>
  <si>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</si>
  <si>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</si>
  <si>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</si>
  <si>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</si>
  <si>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</si>
  <si>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</si>
  <si>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</si>
  <si>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</si>
  <si>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</si>
  <si>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</si>
  <si>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</si>
  <si>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</si>
  <si>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</si>
  <si>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</si>
  <si>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</si>
  <si>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</si>
  <si>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</si>
  <si>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</si>
  <si>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</si>
  <si>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</si>
  <si>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</si>
  <si>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</si>
  <si>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</si>
  <si>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</si>
  <si>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</si>
  <si>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</si>
  <si>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</si>
  <si>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</si>
  <si>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</si>
  <si>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</si>
  <si>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</si>
  <si>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</si>
  <si>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</si>
  <si>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</si>
  <si>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</si>
  <si>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</si>
  <si>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</si>
  <si>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</si>
  <si>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</si>
  <si>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</si>
  <si>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</si>
  <si>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</si>
  <si>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</si>
  <si>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</si>
  <si>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</si>
  <si>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</si>
  <si>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</si>
  <si>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</si>
  <si>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</si>
  <si>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</si>
  <si>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</si>
  <si>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</si>
  <si>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</si>
  <si>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</si>
  <si>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</si>
  <si>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</si>
  <si>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</si>
  <si>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</si>
  <si>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</si>
  <si>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</si>
  <si>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</si>
  <si>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</si>
  <si>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</si>
  <si>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</si>
  <si>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</si>
  <si>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</si>
  <si>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</si>
  <si>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</si>
  <si>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</si>
  <si>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</si>
  <si>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</si>
  <si>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</si>
  <si>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</si>
  <si>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</si>
  <si>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</si>
  <si>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</si>
  <si>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</si>
  <si>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</si>
  <si>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</si>
  <si>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</si>
  <si>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</si>
  <si>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</si>
  <si>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</si>
  <si>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</si>
  <si>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</si>
  <si>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</si>
  <si>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</si>
  <si>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</si>
  <si>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</si>
  <si>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</si>
  <si>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</si>
  <si>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</si>
  <si>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</si>
  <si>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</si>
  <si>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</si>
  <si>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</si>
  <si>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</si>
  <si>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</si>
  <si>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</si>
  <si>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</si>
  <si>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</si>
  <si>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</si>
  <si>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</si>
  <si>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</si>
  <si>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</si>
  <si>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</si>
  <si>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</si>
  <si>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</si>
  <si>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</si>
  <si>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</si>
  <si>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</si>
  <si>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</si>
  <si>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</si>
  <si>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</si>
  <si>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</si>
  <si>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</si>
  <si>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</si>
  <si>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</si>
  <si>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</si>
  <si>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</si>
  <si>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</si>
  <si>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</si>
  <si>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</si>
  <si>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</si>
  <si>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</si>
  <si>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</si>
  <si>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</si>
  <si>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</si>
  <si>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</si>
  <si>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</si>
  <si>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</si>
  <si>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</si>
  <si>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</si>
  <si>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</si>
  <si>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</si>
  <si>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</si>
  <si>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</si>
  <si>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</si>
  <si>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</si>
  <si>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</si>
  <si>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</si>
  <si>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</si>
  <si>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</si>
  <si>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</si>
  <si>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</si>
  <si>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</si>
  <si>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</si>
  <si>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</si>
  <si>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</si>
  <si>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</si>
  <si>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</si>
  <si>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</si>
  <si>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</si>
  <si>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</si>
  <si>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</si>
  <si>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</si>
  <si>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</si>
  <si>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</si>
  <si>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</si>
  <si>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</si>
  <si>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</si>
  <si>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</si>
  <si>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</si>
  <si>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</si>
  <si>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</si>
  <si>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</si>
  <si>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</si>
  <si>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</si>
  <si>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</si>
  <si>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</si>
  <si>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</si>
  <si>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</si>
  <si>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</si>
  <si>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</si>
  <si>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</si>
  <si>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</si>
  <si>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</si>
  <si>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</si>
  <si>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</si>
  <si>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</si>
  <si>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</si>
  <si>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</si>
  <si>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</si>
  <si>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</si>
  <si>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</si>
  <si>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</si>
  <si>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</si>
  <si>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</si>
  <si>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</si>
  <si>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</si>
  <si>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</si>
  <si>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</si>
  <si>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</si>
  <si>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</si>
  <si>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</si>
  <si>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</si>
  <si>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</si>
  <si>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</si>
  <si>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</si>
  <si>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</si>
  <si>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</si>
  <si>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</si>
  <si>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</si>
  <si>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</si>
  <si>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</si>
  <si>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</si>
  <si>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</si>
  <si>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</si>
  <si>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</si>
  <si>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</si>
  <si>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</si>
  <si>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</si>
  <si>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</si>
  <si>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</si>
  <si>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</si>
  <si>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</si>
  <si>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</si>
  <si>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</si>
  <si>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</si>
  <si>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</si>
  <si>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</si>
  <si>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</si>
  <si>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</si>
  <si>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</si>
  <si>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</si>
  <si>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</si>
  <si>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</si>
  <si>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</si>
  <si>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</si>
  <si>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</si>
  <si>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</si>
  <si>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</si>
  <si>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</si>
  <si>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</si>
  <si>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</si>
  <si>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</si>
  <si>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</si>
  <si>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</si>
  <si>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</si>
  <si>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</si>
  <si>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</si>
  <si>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</si>
  <si>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</si>
  <si>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</si>
  <si>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</si>
  <si>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</si>
  <si>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</si>
  <si>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</si>
  <si>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</si>
  <si>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</si>
  <si>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</si>
  <si>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</si>
  <si>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</si>
  <si>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</si>
  <si>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</si>
  <si>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</si>
  <si>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</si>
  <si>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</si>
  <si>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</si>
  <si>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</si>
  <si>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</si>
  <si>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</si>
  <si>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</si>
  <si>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</si>
  <si>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</si>
  <si>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</si>
  <si>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</si>
  <si>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</si>
  <si>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</si>
  <si>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</si>
  <si>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</si>
  <si>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</si>
  <si>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</si>
  <si>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</si>
  <si>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</si>
  <si>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</si>
  <si>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</si>
  <si>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</si>
  <si>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</si>
  <si>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</si>
  <si>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</si>
  <si>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</si>
  <si>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</si>
  <si>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</si>
  <si>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</si>
  <si>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</si>
  <si>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</si>
  <si>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</si>
  <si>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</si>
  <si>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</si>
  <si>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</si>
  <si>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</si>
  <si>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</si>
  <si>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</si>
  <si>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</si>
  <si>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</si>
  <si>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</si>
  <si>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</si>
  <si>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</si>
  <si>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</si>
  <si>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</si>
  <si>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</si>
  <si>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</si>
  <si>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</si>
  <si>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</si>
  <si>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</si>
  <si>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</si>
  <si>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</si>
  <si>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</si>
  <si>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</si>
  <si>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</si>
  <si>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</si>
  <si>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</si>
  <si>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</si>
  <si>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</si>
  <si>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</si>
  <si>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</si>
  <si>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</si>
  <si>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</si>
  <si>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</si>
  <si>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</si>
  <si>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</si>
  <si>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</si>
  <si>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</si>
  <si>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</si>
  <si>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</si>
  <si>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</si>
  <si>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</si>
  <si>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</si>
  <si>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</si>
  <si>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</si>
  <si>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</si>
  <si>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</si>
  <si>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</si>
  <si>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</si>
  <si>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</si>
  <si>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</si>
  <si>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</si>
  <si>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</si>
  <si>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</si>
  <si>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</si>
  <si>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</si>
  <si>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</si>
  <si>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</si>
  <si>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</si>
  <si>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</si>
  <si>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</si>
  <si>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</si>
  <si>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</si>
  <si>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</si>
  <si>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</si>
  <si>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</si>
  <si>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</si>
  <si>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</si>
  <si>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</si>
  <si>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</si>
  <si>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</si>
  <si>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</si>
  <si>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</si>
  <si>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</si>
  <si>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</si>
  <si>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</si>
  <si>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</si>
  <si>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</si>
  <si>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</si>
  <si>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</si>
  <si>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</si>
  <si>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</si>
  <si>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</si>
  <si>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</si>
  <si>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</si>
  <si>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</si>
  <si>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</si>
  <si>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</si>
  <si>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</si>
  <si>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</si>
  <si>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</si>
  <si>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</si>
  <si>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</si>
  <si>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</si>
  <si>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</si>
  <si>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</si>
  <si>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</si>
  <si>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</si>
  <si>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</si>
  <si>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</si>
  <si>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</si>
  <si>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</si>
  <si>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</si>
  <si>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</si>
  <si>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</si>
  <si>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</si>
  <si>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</si>
  <si>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</si>
  <si>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</si>
  <si>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</si>
  <si>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</si>
  <si>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</si>
  <si>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</si>
  <si>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</si>
  <si>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</si>
  <si>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</si>
  <si>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</si>
  <si>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</si>
  <si>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</si>
  <si>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</si>
  <si>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</si>
  <si>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</si>
  <si>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</si>
  <si>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</si>
  <si>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</si>
  <si>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</si>
  <si>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</si>
  <si>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</si>
  <si>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</si>
  <si>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</si>
  <si>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</si>
  <si>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</si>
  <si>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</si>
  <si>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</si>
  <si>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</si>
  <si>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</si>
  <si>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</si>
  <si>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</si>
  <si>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</si>
  <si>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</si>
  <si>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</si>
  <si>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</si>
  <si>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</si>
  <si>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</si>
  <si>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</si>
  <si>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</si>
  <si>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</si>
  <si>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</si>
  <si>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</si>
  <si>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</si>
  <si>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</si>
  <si>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</si>
  <si>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</si>
  <si>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</si>
  <si>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</si>
  <si>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</si>
  <si>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</si>
  <si>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</si>
  <si>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</si>
  <si>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</si>
  <si>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</si>
  <si>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</si>
  <si>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</si>
  <si>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</si>
  <si>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</si>
  <si>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</si>
  <si>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</si>
  <si>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</si>
  <si>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</si>
  <si>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</si>
  <si>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</si>
  <si>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</si>
  <si>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</si>
  <si>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</si>
  <si>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</si>
  <si>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</si>
  <si>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</si>
  <si>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</si>
  <si>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</si>
  <si>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</si>
  <si>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</si>
  <si>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</si>
  <si>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</si>
  <si>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</si>
  <si>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</si>
  <si>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</si>
  <si>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</si>
  <si>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</si>
  <si>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</si>
  <si>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</si>
  <si>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</si>
  <si>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</si>
  <si>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</si>
  <si>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</si>
  <si>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</si>
  <si>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</si>
  <si>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</si>
  <si>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</si>
  <si>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</si>
  <si>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</si>
  <si>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</si>
  <si>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</si>
  <si>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</si>
  <si>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</si>
  <si>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</si>
  <si>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</si>
  <si>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</si>
  <si>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</si>
  <si>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</si>
  <si>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</si>
  <si>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</si>
  <si>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</si>
  <si>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</si>
  <si>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</si>
  <si>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</si>
  <si>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</si>
  <si>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</si>
  <si>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</si>
  <si>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</si>
  <si>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</si>
  <si>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</si>
  <si>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</si>
  <si>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</si>
  <si>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</si>
  <si>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</si>
  <si>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</si>
  <si>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</si>
  <si>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</si>
  <si>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</si>
  <si>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</si>
  <si>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</si>
  <si>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</si>
  <si>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</si>
  <si>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</si>
  <si>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</si>
  <si>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</si>
  <si>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</si>
  <si>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</si>
  <si>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</si>
  <si>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</si>
  <si>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</si>
  <si>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</si>
  <si>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</si>
  <si>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</si>
  <si>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</si>
  <si>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</si>
  <si>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</si>
  <si>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</si>
  <si>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</si>
  <si>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</si>
  <si>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</si>
  <si>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</si>
  <si>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</si>
  <si>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</si>
  <si>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</si>
  <si>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</si>
  <si>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</si>
  <si>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</si>
  <si>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</si>
  <si>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</si>
  <si>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</si>
  <si>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</si>
  <si>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</si>
  <si>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</si>
  <si>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</si>
  <si>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</si>
  <si>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</si>
  <si>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</si>
  <si>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</si>
  <si>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</si>
  <si>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</si>
  <si>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</si>
  <si>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</si>
  <si>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</si>
  <si>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</si>
  <si>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</si>
  <si>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</si>
  <si>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</si>
  <si>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</si>
  <si>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</si>
  <si>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</si>
  <si>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</si>
  <si>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</si>
  <si>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</si>
  <si>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</si>
  <si>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</si>
  <si>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</si>
  <si>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</si>
  <si>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</si>
  <si>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</si>
  <si>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</si>
  <si>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</si>
  <si>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</si>
  <si>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</si>
  <si>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</si>
  <si>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</si>
  <si>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</si>
  <si>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</si>
  <si>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</si>
  <si>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</si>
  <si>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</si>
  <si>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</si>
  <si>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</si>
  <si>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</si>
  <si>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</si>
  <si>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</si>
  <si>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</si>
  <si>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</si>
  <si>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</si>
  <si>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</si>
  <si>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</si>
  <si>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</si>
  <si>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</si>
  <si>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</si>
  <si>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</si>
  <si>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</si>
  <si>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</si>
  <si>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</si>
  <si>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</si>
  <si>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</si>
  <si>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</si>
  <si>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</si>
  <si>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</si>
  <si>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</si>
  <si>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</si>
  <si>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</si>
  <si>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</si>
  <si>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</si>
  <si>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</si>
  <si>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</si>
  <si>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</si>
  <si>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</si>
  <si>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</si>
  <si>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</si>
  <si>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</si>
  <si>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</si>
  <si>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</si>
  <si>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</si>
  <si>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</si>
  <si>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</si>
  <si>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</si>
  <si>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</si>
  <si>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</si>
  <si>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</si>
  <si>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</si>
  <si>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</si>
  <si>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</si>
  <si>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</si>
  <si>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</si>
  <si>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</si>
  <si>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</si>
  <si>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</si>
  <si>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</si>
  <si>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</si>
  <si>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</si>
  <si>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</si>
  <si>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</si>
  <si>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</si>
  <si>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</si>
  <si>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</si>
  <si>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</si>
  <si>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</si>
  <si>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</si>
  <si>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</si>
  <si>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</si>
  <si>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</si>
  <si>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</si>
  <si>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</si>
  <si>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</si>
  <si>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</si>
  <si>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</si>
  <si>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</si>
  <si>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</si>
  <si>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</si>
  <si>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</si>
  <si>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</si>
  <si>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</si>
  <si>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</si>
  <si>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</si>
  <si>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</si>
  <si>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</si>
  <si>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</si>
  <si>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</si>
  <si>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</si>
  <si>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</si>
  <si>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</si>
  <si>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</si>
  <si>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</si>
  <si>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</si>
  <si>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</si>
  <si>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</si>
  <si>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</si>
  <si>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</si>
  <si>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</si>
  <si>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</si>
  <si>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</si>
  <si>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</si>
  <si>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</si>
  <si>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</si>
  <si>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</si>
  <si>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</si>
  <si>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</si>
  <si>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</si>
  <si>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</si>
  <si>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</si>
  <si>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</si>
  <si>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</si>
  <si>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</si>
  <si>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</si>
  <si>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</si>
  <si>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</si>
  <si>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</si>
  <si>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</si>
  <si>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</si>
  <si>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</si>
  <si>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</si>
  <si>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</si>
  <si>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</si>
  <si>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</si>
  <si>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</si>
  <si>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</si>
  <si>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</si>
  <si>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</si>
  <si>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</si>
  <si>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</si>
  <si>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</si>
  <si>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</si>
  <si>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</si>
  <si>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</si>
  <si>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</si>
  <si>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</si>
  <si>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</si>
  <si>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</si>
  <si>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</si>
  <si>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</si>
  <si>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</si>
  <si>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</si>
  <si>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</si>
  <si>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</si>
  <si>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</si>
  <si>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</si>
  <si>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</si>
  <si>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</si>
  <si>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</si>
  <si>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</si>
  <si>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</si>
  <si>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</si>
  <si>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</si>
  <si>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</si>
  <si>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</si>
  <si>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</si>
  <si>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</si>
  <si>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</si>
  <si>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</si>
  <si>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</si>
  <si>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</si>
  <si>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</si>
  <si>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</si>
  <si>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</si>
  <si>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</si>
  <si>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</si>
  <si>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</si>
  <si>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</si>
  <si>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</si>
  <si>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</si>
  <si>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</si>
  <si>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</si>
  <si>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</si>
  <si>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</si>
  <si>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</si>
  <si>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</si>
  <si>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</si>
  <si>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</si>
  <si>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</si>
  <si>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</si>
  <si>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</si>
  <si>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</si>
  <si>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</si>
  <si>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</si>
  <si>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</si>
  <si>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</si>
  <si>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</si>
  <si>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</si>
  <si>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</si>
  <si>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</si>
  <si>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</si>
  <si>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</si>
  <si>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</si>
  <si>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</si>
  <si>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</si>
  <si>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</si>
  <si>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</si>
  <si>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</si>
  <si>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</si>
  <si>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</si>
  <si>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</si>
  <si>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</si>
  <si>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</si>
  <si>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</si>
  <si>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</si>
  <si>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</si>
  <si>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</si>
  <si>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</si>
  <si>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</si>
  <si>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</si>
  <si>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</si>
  <si>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</si>
  <si>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</si>
  <si>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</si>
  <si>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</si>
  <si>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</si>
  <si>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</si>
  <si>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</si>
  <si>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</si>
  <si>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</si>
  <si>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</si>
  <si>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</si>
  <si>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</si>
  <si>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</si>
  <si>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</si>
  <si>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</si>
  <si>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</si>
  <si>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</si>
  <si>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</si>
  <si>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</si>
  <si>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</si>
  <si>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</si>
  <si>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</si>
  <si>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</si>
  <si>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</si>
  <si>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</si>
  <si>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</si>
  <si>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</si>
  <si>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</si>
  <si>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</si>
  <si>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</si>
  <si>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</si>
  <si>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</si>
  <si>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</si>
  <si>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</si>
  <si>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</si>
  <si>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</si>
  <si>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</si>
  <si>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</si>
  <si>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</si>
  <si>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</si>
  <si>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</si>
  <si>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</si>
  <si>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</si>
  <si>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</si>
  <si>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</si>
  <si>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</si>
  <si>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</si>
  <si>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</si>
  <si>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</si>
  <si>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</si>
  <si>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</si>
  <si>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</si>
  <si>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</si>
  <si>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</si>
  <si>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</si>
  <si>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</si>
  <si>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</si>
  <si>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</si>
  <si>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</si>
  <si>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</si>
  <si>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</si>
  <si>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</si>
  <si>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</si>
  <si>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</si>
  <si>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</si>
  <si>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</si>
  <si>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</si>
  <si>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</si>
  <si>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</si>
  <si>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</si>
  <si>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</si>
  <si>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</si>
  <si>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</si>
  <si>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</si>
  <si>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</si>
  <si>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</si>
  <si>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</si>
  <si>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</si>
  <si>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</si>
  <si>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</si>
  <si>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</si>
  <si>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</si>
  <si>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</si>
  <si>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</si>
  <si>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</si>
  <si>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</si>
  <si>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</si>
  <si>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</si>
  <si>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</si>
  <si>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</si>
  <si>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</si>
  <si>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</si>
  <si>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</si>
  <si>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</si>
  <si>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</si>
  <si>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</si>
  <si>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</si>
  <si>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</si>
  <si>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</si>
  <si>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</si>
  <si>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</si>
  <si>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</si>
  <si>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</si>
  <si>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</si>
  <si>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</si>
  <si>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</si>
  <si>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</si>
  <si>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</si>
  <si>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</si>
  <si>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</si>
  <si>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</si>
  <si>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</si>
  <si>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</si>
  <si>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</si>
  <si>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</si>
  <si>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</si>
  <si>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</si>
  <si>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</si>
  <si>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</si>
  <si>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</si>
  <si>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</si>
  <si>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</si>
  <si>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</si>
  <si>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</si>
  <si>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</si>
  <si>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</si>
  <si>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</si>
  <si>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</si>
  <si>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</si>
  <si>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</si>
  <si>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</si>
  <si>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</si>
  <si>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</si>
  <si>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</si>
  <si>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</si>
  <si>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</si>
  <si>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</si>
  <si>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</si>
  <si>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</si>
  <si>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</si>
  <si>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</si>
  <si>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</si>
  <si>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</si>
  <si>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</si>
  <si>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</si>
  <si>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</si>
  <si>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</si>
  <si>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</si>
  <si>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</si>
  <si>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</si>
  <si>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</si>
  <si>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</si>
  <si>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</si>
  <si>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</si>
  <si>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</si>
  <si>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</si>
  <si>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</si>
  <si>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</si>
  <si>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</si>
  <si>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</si>
  <si>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</si>
  <si>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</si>
  <si>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</si>
  <si>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</si>
  <si>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</si>
  <si>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</si>
  <si>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</si>
  <si>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</si>
  <si>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</si>
  <si>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</si>
  <si>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</si>
  <si>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</si>
  <si>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</si>
  <si>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</si>
  <si>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</si>
  <si>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</si>
  <si>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</si>
  <si>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</si>
  <si>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</si>
  <si>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</si>
  <si>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</si>
  <si>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</si>
  <si>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</si>
  <si>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</si>
  <si>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</si>
  <si>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</si>
  <si>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</si>
  <si>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</si>
  <si>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</si>
  <si>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</si>
  <si>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</si>
  <si>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</si>
  <si>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</si>
  <si>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</si>
  <si>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</si>
  <si>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</si>
  <si>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</si>
  <si>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</si>
  <si>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</si>
  <si>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</si>
  <si>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</si>
  <si>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</si>
  <si>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</si>
  <si>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</si>
  <si>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</si>
  <si>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</si>
  <si>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</si>
  <si>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</si>
  <si>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</si>
  <si>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</si>
  <si>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</si>
  <si>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</si>
  <si>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</si>
  <si>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</si>
  <si>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</si>
  <si>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</si>
  <si>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</si>
  <si>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</si>
  <si>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</si>
  <si>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</si>
  <si>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</si>
  <si>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</si>
  <si>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</si>
  <si>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</si>
  <si>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</si>
  <si>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</si>
  <si>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</si>
  <si>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</si>
  <si>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</si>
  <si>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</si>
  <si>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</si>
  <si>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</si>
  <si>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</si>
  <si>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</si>
  <si>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</si>
  <si>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</si>
  <si>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</si>
  <si>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</si>
  <si>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</si>
  <si>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</si>
  <si>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</si>
  <si>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</si>
  <si>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</si>
  <si>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</si>
  <si>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</si>
  <si>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</si>
  <si>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</si>
  <si>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</si>
  <si>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</si>
  <si>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</si>
  <si>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</si>
  <si>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</si>
  <si>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</si>
  <si>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</si>
  <si>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</si>
  <si>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</si>
  <si>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</si>
  <si>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</si>
  <si>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</si>
  <si>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</si>
  <si>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</si>
  <si>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</si>
  <si>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</si>
  <si>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</si>
  <si>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</si>
  <si>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</si>
  <si>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</si>
  <si>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</si>
  <si>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</si>
  <si>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</si>
  <si>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</si>
  <si>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</si>
  <si>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</si>
  <si>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</si>
  <si>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</si>
  <si>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</si>
  <si>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</si>
  <si>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</si>
  <si>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</si>
  <si>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</si>
  <si>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</si>
  <si>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</si>
  <si>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</si>
  <si>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</si>
  <si>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</si>
  <si>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</si>
  <si>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</si>
  <si>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</si>
  <si>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</si>
  <si>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</si>
  <si>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</si>
  <si>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</si>
  <si>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</si>
  <si>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</si>
  <si>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</si>
  <si>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</si>
  <si>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</si>
  <si>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</si>
  <si>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</si>
  <si>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</si>
  <si>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</si>
  <si>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</si>
  <si>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</si>
  <si>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</si>
  <si>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</si>
  <si>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</si>
  <si>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</si>
  <si>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</si>
  <si>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</si>
  <si>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</si>
  <si>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</si>
  <si>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</si>
  <si>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</si>
  <si>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</si>
  <si>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</si>
  <si>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</si>
  <si>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</si>
  <si>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</si>
  <si>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</si>
  <si>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</si>
  <si>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</si>
  <si>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</si>
  <si>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</si>
  <si>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</si>
  <si>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</si>
  <si>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</si>
  <si>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</si>
  <si>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</si>
  <si>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</si>
  <si>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</si>
  <si>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</si>
  <si>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</si>
  <si>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</si>
  <si>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</si>
  <si>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</si>
  <si>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</si>
  <si>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</si>
  <si>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</si>
  <si>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</si>
  <si>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</si>
  <si>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</si>
  <si>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</si>
  <si>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</si>
  <si>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</si>
  <si>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</si>
  <si>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</si>
  <si>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</si>
  <si>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</si>
  <si>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</si>
  <si>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</si>
  <si>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</si>
  <si>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</si>
  <si>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</si>
  <si>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</si>
  <si>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</si>
  <si>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</si>
  <si>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</si>
  <si>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</si>
  <si>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</si>
  <si>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</si>
  <si>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</si>
  <si>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</si>
  <si>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</si>
  <si>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</si>
  <si>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</si>
  <si>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</si>
  <si>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</si>
  <si>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</si>
  <si>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</si>
  <si>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</si>
  <si>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</si>
  <si>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</si>
  <si>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</si>
  <si>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</si>
  <si>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</si>
  <si>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</si>
  <si>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</si>
  <si>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</si>
  <si>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</si>
  <si>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</si>
  <si>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</si>
  <si>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</si>
  <si>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</si>
  <si>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</si>
  <si>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</si>
  <si>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</si>
  <si>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</si>
  <si>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</si>
  <si>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</si>
  <si>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</si>
  <si>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</si>
  <si>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</si>
  <si>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</si>
  <si>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</si>
  <si>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</si>
  <si>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</si>
  <si>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</si>
  <si>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</si>
  <si>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</si>
  <si>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</si>
  <si>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</si>
  <si>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</si>
  <si>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</si>
  <si>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</si>
  <si>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</si>
  <si>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</si>
  <si>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</si>
  <si>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</si>
  <si>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</si>
  <si>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</si>
  <si>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</si>
  <si>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</si>
  <si>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</si>
  <si>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</si>
  <si>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</si>
  <si>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</si>
  <si>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</si>
  <si>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</si>
  <si>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</si>
  <si>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</si>
  <si>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</si>
  <si>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</si>
  <si>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</si>
  <si>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</si>
  <si>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</si>
  <si>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</si>
  <si>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</si>
  <si>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</si>
  <si>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</si>
  <si>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</si>
  <si>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</si>
  <si>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</si>
  <si>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</si>
  <si>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</si>
  <si>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</si>
  <si>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</si>
  <si>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</si>
  <si>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</si>
  <si>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</si>
  <si>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</si>
  <si>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</si>
  <si>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</si>
  <si>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</si>
  <si>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</si>
  <si>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</si>
  <si>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</si>
  <si>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</si>
  <si>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</si>
  <si>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</si>
  <si>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</si>
  <si>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</si>
  <si>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</si>
  <si>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</si>
  <si>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</si>
  <si>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</si>
  <si>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</si>
  <si>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</si>
  <si>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</si>
  <si>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</si>
  <si>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</si>
  <si>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</si>
  <si>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</si>
  <si>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</si>
  <si>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</si>
  <si>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</si>
  <si>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</si>
  <si>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</si>
  <si>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</si>
  <si>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</si>
  <si>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</si>
  <si>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</si>
  <si>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</si>
  <si>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</si>
  <si>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</si>
  <si>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</si>
  <si>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</si>
  <si>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</si>
  <si>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</si>
  <si>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</si>
  <si>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</si>
  <si>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</si>
  <si>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</si>
  <si>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</si>
  <si>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</si>
  <si>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</si>
  <si>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</si>
  <si>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</si>
  <si>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</si>
  <si>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</si>
  <si>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</si>
  <si>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</si>
  <si>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</si>
  <si>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</si>
  <si>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</si>
  <si>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</si>
  <si>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</si>
  <si>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</si>
  <si>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</si>
  <si>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</si>
  <si>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</si>
  <si>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</si>
  <si>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</si>
  <si>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</si>
  <si>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</si>
  <si>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</si>
  <si>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</si>
  <si>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</si>
  <si>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</si>
  <si>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</si>
  <si>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</si>
  <si>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</si>
  <si>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</si>
  <si>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</si>
  <si>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</si>
  <si>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</si>
  <si>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</si>
  <si>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</si>
  <si>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</si>
  <si>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</si>
  <si>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</si>
  <si>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</si>
  <si>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</si>
  <si>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</si>
  <si>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</si>
  <si>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</si>
  <si>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</si>
  <si>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</si>
  <si>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</si>
  <si>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</si>
  <si>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</si>
  <si>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</si>
  <si>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</si>
  <si>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</si>
  <si>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</si>
  <si>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</si>
  <si>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</si>
  <si>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</si>
  <si>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</si>
  <si>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</si>
  <si>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</si>
  <si>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</si>
  <si>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</si>
  <si>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</si>
  <si>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</si>
  <si>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</si>
  <si>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</si>
  <si>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</si>
  <si>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</si>
  <si>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</si>
  <si>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</si>
  <si>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</si>
  <si>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</si>
  <si>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</si>
  <si>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</si>
  <si>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</si>
  <si>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</si>
  <si>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</si>
  <si>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</si>
  <si>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</si>
  <si>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</si>
  <si>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</si>
  <si>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</si>
  <si>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</si>
  <si>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</si>
  <si>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</si>
  <si>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</si>
  <si>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</si>
  <si>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</si>
  <si>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</si>
  <si>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</si>
  <si>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</si>
  <si>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</si>
  <si>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</si>
  <si>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</si>
  <si>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</si>
  <si>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</si>
  <si>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</si>
  <si>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</si>
  <si>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</si>
  <si>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</si>
  <si>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</si>
  <si>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</si>
  <si>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</si>
  <si>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</si>
  <si>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</si>
  <si>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</si>
  <si>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</si>
  <si>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</si>
  <si>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</si>
  <si>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</si>
  <si>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</si>
  <si>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</si>
  <si>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</si>
  <si>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</si>
  <si>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</si>
  <si>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</si>
  <si>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</si>
  <si>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</si>
  <si>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</si>
  <si>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</si>
  <si>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</si>
  <si>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</si>
  <si>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</si>
  <si>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</si>
  <si>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</si>
  <si>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</si>
  <si>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</si>
  <si>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</si>
  <si>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</si>
  <si>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</si>
  <si>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</si>
  <si>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</si>
  <si>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</si>
  <si>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</si>
  <si>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</si>
  <si>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</si>
  <si>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</si>
  <si>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</si>
  <si>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</si>
  <si>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</si>
  <si>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</si>
  <si>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</si>
  <si>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</si>
  <si>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</si>
  <si>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</si>
  <si>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</si>
  <si>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</si>
  <si>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</si>
  <si>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</si>
  <si>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</si>
  <si>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</si>
  <si>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</si>
  <si>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</si>
  <si>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</si>
  <si>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</si>
  <si>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</si>
  <si>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</si>
  <si>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</si>
  <si>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</si>
  <si>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</si>
  <si>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</si>
  <si>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</si>
  <si>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</si>
  <si>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</si>
  <si>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</si>
  <si>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</si>
  <si>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</si>
  <si>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</si>
  <si>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</si>
  <si>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</si>
  <si>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</si>
  <si>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</si>
  <si>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</si>
  <si>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</si>
  <si>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</si>
  <si>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</si>
  <si>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</si>
  <si>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</si>
  <si>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</si>
  <si>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</si>
  <si>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</si>
  <si>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</si>
  <si>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</si>
  <si>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</si>
  <si>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</si>
  <si>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</si>
  <si>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</si>
  <si>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</si>
  <si>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</si>
  <si>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</si>
  <si>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</si>
  <si>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</si>
  <si>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</si>
  <si>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</si>
  <si>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</si>
  <si>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</si>
  <si>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</si>
  <si>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</si>
  <si>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</si>
  <si>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</si>
  <si>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</si>
  <si>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</si>
  <si>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</si>
  <si>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</si>
  <si>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</si>
  <si>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</si>
  <si>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</si>
  <si>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</si>
  <si>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</si>
  <si>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</si>
  <si>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</si>
  <si>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</si>
  <si>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</si>
  <si>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</si>
  <si>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</si>
  <si>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</si>
  <si>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</si>
  <si>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</si>
  <si>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</si>
  <si>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</si>
  <si>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</si>
  <si>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</si>
  <si>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</si>
  <si>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</si>
  <si>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</si>
  <si>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</si>
  <si>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</si>
  <si>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</si>
  <si>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</si>
  <si>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</si>
  <si>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</si>
  <si>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</si>
  <si>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</si>
  <si>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</si>
  <si>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</si>
  <si>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</si>
  <si>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</si>
  <si>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</si>
  <si>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</si>
  <si>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</si>
  <si>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</si>
  <si>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</si>
  <si>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</si>
  <si>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</si>
  <si>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</si>
  <si>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</si>
  <si>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</si>
  <si>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</si>
  <si>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</si>
  <si>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</si>
  <si>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</si>
  <si>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</si>
  <si>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</si>
  <si>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</si>
  <si>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</si>
  <si>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</si>
  <si>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</si>
  <si>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</si>
  <si>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</si>
  <si>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</si>
  <si>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</si>
  <si>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</si>
  <si>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</si>
  <si>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</si>
  <si>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</si>
  <si>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</si>
  <si>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</si>
  <si>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</si>
  <si>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</si>
  <si>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</si>
  <si>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</si>
  <si>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</si>
  <si>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</si>
  <si>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</si>
  <si>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</si>
  <si>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</si>
  <si>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</si>
  <si>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</si>
  <si>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</si>
  <si>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</si>
  <si>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</si>
  <si>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</si>
  <si>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</si>
  <si>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</si>
  <si>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</si>
  <si>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</si>
  <si>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</si>
  <si>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</si>
  <si>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</si>
  <si>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</si>
  <si>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</si>
  <si>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</si>
  <si>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</si>
  <si>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</si>
  <si>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</si>
  <si>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</si>
  <si>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</si>
  <si>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</si>
  <si>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</si>
  <si>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</si>
  <si>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</si>
  <si>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</si>
  <si>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</si>
  <si>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</si>
  <si>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</si>
  <si>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</si>
  <si>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</si>
  <si>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</si>
  <si>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</si>
  <si>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</si>
  <si>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</si>
  <si>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</si>
  <si>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</si>
  <si>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</si>
  <si>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</si>
  <si>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</si>
  <si>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</si>
  <si>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</si>
  <si>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</si>
  <si>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</si>
  <si>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</si>
  <si>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</si>
  <si>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</si>
  <si>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</si>
  <si>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</si>
  <si>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</si>
  <si>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</si>
  <si>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</si>
  <si>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</si>
  <si>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</si>
  <si>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</si>
  <si>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</si>
  <si>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</si>
  <si>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</si>
  <si>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</si>
  <si>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</si>
  <si>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</si>
  <si>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</si>
  <si>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</si>
  <si>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</si>
  <si>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</si>
  <si>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</si>
  <si>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</si>
  <si>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</si>
  <si>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</si>
  <si>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</si>
  <si>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</si>
  <si>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</si>
  <si>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</si>
  <si>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</si>
  <si>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</si>
  <si>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</si>
  <si>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</si>
  <si>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</si>
  <si>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</si>
  <si>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</si>
  <si>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</si>
  <si>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</si>
  <si>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</si>
  <si>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</si>
  <si>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</si>
  <si>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</si>
  <si>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</si>
  <si>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</si>
  <si>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</si>
  <si>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</si>
  <si>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</si>
  <si>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</si>
  <si>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</si>
  <si>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</si>
  <si>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</si>
  <si>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</si>
  <si>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</si>
  <si>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</si>
  <si>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</si>
  <si>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</si>
  <si>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</si>
  <si>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</si>
  <si>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</si>
  <si>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</si>
  <si>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</si>
  <si>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</si>
  <si>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</si>
  <si>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</si>
  <si>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</si>
  <si>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</si>
  <si>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</si>
  <si>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</si>
  <si>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</si>
  <si>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</si>
  <si>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</si>
  <si>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</si>
  <si>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</si>
  <si>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</si>
  <si>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</si>
  <si>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</si>
  <si>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</si>
  <si>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</si>
  <si>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</si>
  <si>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</si>
  <si>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</si>
  <si>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</si>
  <si>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</si>
  <si>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</si>
  <si>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</si>
  <si>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</si>
  <si>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</si>
  <si>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</si>
  <si>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</si>
  <si>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</si>
  <si>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</si>
  <si>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</si>
  <si>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</si>
  <si>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</si>
  <si>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</si>
  <si>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</si>
  <si>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</si>
  <si>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</si>
  <si>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</si>
  <si>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</si>
  <si>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</si>
  <si>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</si>
  <si>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</si>
  <si>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</si>
  <si>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</si>
  <si>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</si>
  <si>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</si>
  <si>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</si>
  <si>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</si>
  <si>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</si>
  <si>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</si>
  <si>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</si>
  <si>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</si>
  <si>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</si>
  <si>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</si>
  <si>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</si>
  <si>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</si>
  <si>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</si>
  <si>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</si>
  <si>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</si>
  <si>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</si>
  <si>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</si>
  <si>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</si>
  <si>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</si>
  <si>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</si>
  <si>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</si>
  <si>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</si>
  <si>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</si>
  <si>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</si>
  <si>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</si>
  <si>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</si>
  <si>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</si>
  <si>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</si>
  <si>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</si>
  <si>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</si>
  <si>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</si>
  <si>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</si>
  <si>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</si>
  <si>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</si>
  <si>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</si>
  <si>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</si>
  <si>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</si>
  <si>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</si>
  <si>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</si>
  <si>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</si>
  <si>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</si>
  <si>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</si>
  <si>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</si>
  <si>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</si>
  <si>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</si>
  <si>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</si>
  <si>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</si>
  <si>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</si>
  <si>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</si>
  <si>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</si>
  <si>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</si>
  <si>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</si>
  <si>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</si>
  <si>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</si>
  <si>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</si>
  <si>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</si>
  <si>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</si>
  <si>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</si>
  <si>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</si>
  <si>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</si>
  <si>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</si>
  <si>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</si>
  <si>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</si>
  <si>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</si>
  <si>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</si>
  <si>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</si>
  <si>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</si>
  <si>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</si>
  <si>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</si>
  <si>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</si>
  <si>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</si>
  <si>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</si>
  <si>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</si>
  <si>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</si>
  <si>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</si>
  <si>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</si>
  <si>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</si>
  <si>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</si>
  <si>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</si>
  <si>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</si>
  <si>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</si>
  <si>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</si>
  <si>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</si>
  <si>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</si>
  <si>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</si>
  <si>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</si>
  <si>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</si>
  <si>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</si>
  <si>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</si>
  <si>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</si>
  <si>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</si>
  <si>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</si>
  <si>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</si>
  <si>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</si>
  <si>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</si>
  <si>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</si>
  <si>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</si>
  <si>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</si>
  <si>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</si>
  <si>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</si>
  <si>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</si>
  <si>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</si>
  <si>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</si>
  <si>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</si>
  <si>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</si>
  <si>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</si>
  <si>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</si>
  <si>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</si>
  <si>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</si>
  <si>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</si>
  <si>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</si>
  <si>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</si>
  <si>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</si>
  <si>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</si>
  <si>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</si>
  <si>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</si>
  <si>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</si>
  <si>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</si>
  <si>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</si>
  <si>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</si>
  <si>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</si>
  <si>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</si>
  <si>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</si>
  <si>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</si>
  <si>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</si>
  <si>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</si>
  <si>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</si>
  <si>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</si>
  <si>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</si>
  <si>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</si>
  <si>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</si>
  <si>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</si>
  <si>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</si>
  <si>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</si>
  <si>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</si>
  <si>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</si>
  <si>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</si>
  <si>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</si>
  <si>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</si>
  <si>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</si>
  <si>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</si>
  <si>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</si>
  <si>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</si>
  <si>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</si>
  <si>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</si>
  <si>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</si>
  <si>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</si>
  <si>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</si>
  <si>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</si>
  <si>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</si>
  <si>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</si>
  <si>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</si>
  <si>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</si>
  <si>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</si>
  <si>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</si>
  <si>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</si>
  <si>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</si>
  <si>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</si>
  <si>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</si>
  <si>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</si>
  <si>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</si>
  <si>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</si>
  <si>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</si>
  <si>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</si>
  <si>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</si>
  <si>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</si>
  <si>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</si>
  <si>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</si>
  <si>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</si>
  <si>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</si>
  <si>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</si>
  <si>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</si>
  <si>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</si>
  <si>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</si>
  <si>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</si>
  <si>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</si>
  <si>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</si>
  <si>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</si>
  <si>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</si>
  <si>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</si>
  <si>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</si>
  <si>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</si>
  <si>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</si>
  <si>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</si>
  <si>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</si>
  <si>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</si>
  <si>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</si>
  <si>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</si>
  <si>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</si>
  <si>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</si>
  <si>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</si>
  <si>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</si>
  <si>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</si>
  <si>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</si>
  <si>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</si>
  <si>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</si>
  <si>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</si>
  <si>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</si>
  <si>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</si>
  <si>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</si>
  <si>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</si>
  <si>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</si>
  <si>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</si>
  <si>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</si>
  <si>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</si>
  <si>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</si>
  <si>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</si>
  <si>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</si>
  <si>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</si>
  <si>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</si>
  <si>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</si>
  <si>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</si>
  <si>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</si>
  <si>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</si>
  <si>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</si>
  <si>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</si>
  <si>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</si>
  <si>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</si>
  <si>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</si>
  <si>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</si>
  <si>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</si>
  <si>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</si>
  <si>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</si>
  <si>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</si>
  <si>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</si>
  <si>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</si>
  <si>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</si>
  <si>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</si>
  <si>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</si>
  <si>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</si>
  <si>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</si>
  <si>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</si>
  <si>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</si>
  <si>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</si>
  <si>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</si>
  <si>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</si>
  <si>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</si>
  <si>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</si>
  <si>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</si>
  <si>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</si>
  <si>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</si>
  <si>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</si>
  <si>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</si>
  <si>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</si>
  <si>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</si>
  <si>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</si>
  <si>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</si>
  <si>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</si>
  <si>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</si>
  <si>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</si>
  <si>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</si>
  <si>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</si>
  <si>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</si>
  <si>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</si>
  <si>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</si>
  <si>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</si>
  <si>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</si>
  <si>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</si>
  <si>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</si>
  <si>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</si>
  <si>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</si>
  <si>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</si>
  <si>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</si>
  <si>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</si>
  <si>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</si>
  <si>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</si>
  <si>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</si>
  <si>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</si>
  <si>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</si>
  <si>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</si>
  <si>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</si>
  <si>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</si>
  <si>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</si>
  <si>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</si>
  <si>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</si>
  <si>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</si>
  <si>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</si>
  <si>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</si>
  <si>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</si>
  <si>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</si>
  <si>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</si>
  <si>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</si>
  <si>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</si>
  <si>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</si>
  <si>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</si>
  <si>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</si>
  <si>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</si>
  <si>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</si>
  <si>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</si>
  <si>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</si>
  <si>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</si>
  <si>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</si>
  <si>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</si>
  <si>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</si>
  <si>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</si>
  <si>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</si>
  <si>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</si>
  <si>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</si>
  <si>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</si>
  <si>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</si>
  <si>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</si>
  <si>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</si>
  <si>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</si>
  <si>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</si>
  <si>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</si>
  <si>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</si>
  <si>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</si>
  <si>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</si>
  <si>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</si>
  <si>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</si>
  <si>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</si>
  <si>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</si>
  <si>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</si>
  <si>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</si>
  <si>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</si>
  <si>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</si>
  <si>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</si>
  <si>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</si>
  <si>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</si>
  <si>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</si>
  <si>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</si>
  <si>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</si>
  <si>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</si>
  <si>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</si>
  <si>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</si>
  <si>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</si>
  <si>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</si>
  <si>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</si>
  <si>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</si>
  <si>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</si>
  <si>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</si>
  <si>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</si>
  <si>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</si>
  <si>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</si>
  <si>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</si>
  <si>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</si>
  <si>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</si>
  <si>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</si>
  <si>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</si>
  <si>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</si>
  <si>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</si>
  <si>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</si>
  <si>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</si>
  <si>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</si>
  <si>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</si>
  <si>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</si>
  <si>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</si>
  <si>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</si>
  <si>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</si>
  <si>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</si>
  <si>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</si>
  <si>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</si>
  <si>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</si>
  <si>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</si>
  <si>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</si>
  <si>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</si>
  <si>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</si>
  <si>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</si>
  <si>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</si>
  <si>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</si>
  <si>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</si>
  <si>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</si>
  <si>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</si>
  <si>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</si>
  <si>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</si>
  <si>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</si>
  <si>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</si>
  <si>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</si>
  <si>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</si>
  <si>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</si>
  <si>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</si>
  <si>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</si>
  <si>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</si>
  <si>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</si>
  <si>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</si>
  <si>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</si>
  <si>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</si>
  <si>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</si>
  <si>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</si>
  <si>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</si>
  <si>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</si>
  <si>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</si>
  <si>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</si>
  <si>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</si>
  <si>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</si>
  <si>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</si>
  <si>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</si>
  <si>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</si>
  <si>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</si>
  <si>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</si>
  <si>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</si>
  <si>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</si>
  <si>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</si>
  <si>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</si>
  <si>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</si>
  <si>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</si>
  <si>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</si>
  <si>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</si>
  <si>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</si>
  <si>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</si>
  <si>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</si>
  <si>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</si>
  <si>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</si>
  <si>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</si>
  <si>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</si>
  <si>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</si>
  <si>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</si>
  <si>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</si>
  <si>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</si>
  <si>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</si>
  <si>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</si>
  <si>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</si>
  <si>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</si>
  <si>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</si>
  <si>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</si>
  <si>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</si>
  <si>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</si>
  <si>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</si>
  <si>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</si>
  <si>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</si>
  <si>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</si>
  <si>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</si>
  <si>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</si>
  <si>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</si>
  <si>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</si>
  <si>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</si>
  <si>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</si>
  <si>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</si>
  <si>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</si>
  <si>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</si>
  <si>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</si>
  <si>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</si>
  <si>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</si>
  <si>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</si>
  <si>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</si>
  <si>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</si>
  <si>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</si>
  <si>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</si>
  <si>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</si>
  <si>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</si>
  <si>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</si>
  <si>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</si>
  <si>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</si>
  <si>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</si>
  <si>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</si>
  <si>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</si>
  <si>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</si>
  <si>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</si>
  <si>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</si>
  <si>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</si>
  <si>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</si>
  <si>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</si>
  <si>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</si>
  <si>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</si>
  <si>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</si>
  <si>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</si>
  <si>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</si>
  <si>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</si>
  <si>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</si>
  <si>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</si>
  <si>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</si>
  <si>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</si>
  <si>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</si>
  <si>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</si>
  <si>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</si>
  <si>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</si>
  <si>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</si>
  <si>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</si>
  <si>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</si>
  <si>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</si>
  <si>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</si>
  <si>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</si>
  <si>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</si>
  <si>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</si>
  <si>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</si>
  <si>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</si>
  <si>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</si>
  <si>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</si>
  <si>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</si>
  <si>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</si>
  <si>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</si>
  <si>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</si>
  <si>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</si>
  <si>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</si>
  <si>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</si>
  <si>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</si>
  <si>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</si>
  <si>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</si>
  <si>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</si>
  <si>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</si>
  <si>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</si>
  <si>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</si>
  <si>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</si>
  <si>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</si>
  <si>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</si>
  <si>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</si>
  <si>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</si>
  <si>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</si>
  <si>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</si>
  <si>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</si>
  <si>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</si>
  <si>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</si>
  <si>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</si>
  <si>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</si>
  <si>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</si>
  <si>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</si>
  <si>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</si>
  <si>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</si>
  <si>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</si>
  <si>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</si>
  <si>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</si>
  <si>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</si>
  <si>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</si>
  <si>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</si>
  <si>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</si>
  <si>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</si>
  <si>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</si>
  <si>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</si>
  <si>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</si>
  <si>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</si>
  <si>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</si>
  <si>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</si>
  <si>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</si>
  <si>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</si>
  <si>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</si>
  <si>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</si>
  <si>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</si>
  <si>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</si>
  <si>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</si>
  <si>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</si>
  <si>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</si>
  <si>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</si>
  <si>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</si>
  <si>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</si>
  <si>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</si>
  <si>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</si>
  <si>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</si>
  <si>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</si>
  <si>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</si>
  <si>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</si>
  <si>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</si>
  <si>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</si>
  <si>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</si>
  <si>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</si>
  <si>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</si>
  <si>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</si>
  <si>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</si>
  <si>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</si>
  <si>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</si>
  <si>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</si>
  <si>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</si>
  <si>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</si>
  <si>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</si>
  <si>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</si>
  <si>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</si>
  <si>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</si>
  <si>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</si>
  <si>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</si>
  <si>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</si>
  <si>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</si>
  <si>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</si>
  <si>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</si>
  <si>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</si>
  <si>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</si>
  <si>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</si>
  <si>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</si>
  <si>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</si>
  <si>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</si>
  <si>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</si>
  <si>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</si>
  <si>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</si>
  <si>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</si>
  <si>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</si>
  <si>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</si>
  <si>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</si>
  <si>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</si>
  <si>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</si>
  <si>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</si>
  <si>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</si>
  <si>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</si>
  <si>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</si>
  <si>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</si>
  <si>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</si>
  <si>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</si>
  <si>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</si>
  <si>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</si>
  <si>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</si>
  <si>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</si>
  <si>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</si>
  <si>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</si>
  <si>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</si>
  <si>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</si>
  <si>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</si>
  <si>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</si>
  <si>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</si>
  <si>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</si>
  <si>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</si>
  <si>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</si>
  <si>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</si>
  <si>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</si>
  <si>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</si>
  <si>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</si>
  <si>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</si>
  <si>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</si>
  <si>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</si>
  <si>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</si>
  <si>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</si>
  <si>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</si>
  <si>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</si>
  <si>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</si>
  <si>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</si>
  <si>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</si>
  <si>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</si>
  <si>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</si>
  <si>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</si>
  <si>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</si>
  <si>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</si>
  <si>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</si>
  <si>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</si>
  <si>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</si>
  <si>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</si>
  <si>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</si>
  <si>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</si>
  <si>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</si>
  <si>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</si>
  <si>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</si>
  <si>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</si>
  <si>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</si>
  <si>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</si>
  <si>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</si>
  <si>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</si>
  <si>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</si>
  <si>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</si>
  <si>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</si>
  <si>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</si>
  <si>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</si>
  <si>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</si>
  <si>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</si>
  <si>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</si>
  <si>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</si>
  <si>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</si>
  <si>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</si>
  <si>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</si>
  <si>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</si>
  <si>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</si>
  <si>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</si>
  <si>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</si>
  <si>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</si>
  <si>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</si>
  <si>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</si>
  <si>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</si>
  <si>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</si>
  <si>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</si>
  <si>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</si>
  <si>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</si>
  <si>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</si>
  <si>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</si>
  <si>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</si>
  <si>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</si>
  <si>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</si>
  <si>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</si>
  <si>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</si>
  <si>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</si>
  <si>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</si>
  <si>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</si>
  <si>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</si>
  <si>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</si>
  <si>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</si>
  <si>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</si>
  <si>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</si>
  <si>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</si>
  <si>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</si>
  <si>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</si>
  <si>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</si>
  <si>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</si>
  <si>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</si>
  <si>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</si>
  <si>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</si>
  <si>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</si>
  <si>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</si>
  <si>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</si>
  <si>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</si>
  <si>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</si>
  <si>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</si>
  <si>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</si>
  <si>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</si>
  <si>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</si>
  <si>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</si>
  <si>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</si>
  <si>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</si>
  <si>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</si>
  <si>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</si>
  <si>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</si>
  <si>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</si>
  <si>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</si>
  <si>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</si>
  <si>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</si>
  <si>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</si>
  <si>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</si>
  <si>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</si>
  <si>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</si>
  <si>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</si>
  <si>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</si>
  <si>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</si>
  <si>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</si>
  <si>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</si>
  <si>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</si>
  <si>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</si>
  <si>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</si>
  <si>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</si>
  <si>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</si>
  <si>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</si>
  <si>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</si>
  <si>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</si>
  <si>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</si>
  <si>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</si>
  <si>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</si>
  <si>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</si>
  <si>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</si>
  <si>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</si>
  <si>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</si>
  <si>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</si>
  <si>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</si>
  <si>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</si>
  <si>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</si>
  <si>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</si>
  <si>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</si>
  <si>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</si>
  <si>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</si>
  <si>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</si>
  <si>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</si>
  <si>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</si>
  <si>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</si>
  <si>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</si>
  <si>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</si>
  <si>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</si>
  <si>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</si>
  <si>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</si>
  <si>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</si>
  <si>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</si>
  <si>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</si>
  <si>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</si>
  <si>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</si>
  <si>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</si>
  <si>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</si>
  <si>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</si>
  <si>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</si>
  <si>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</si>
  <si>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</si>
  <si>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</si>
  <si>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</si>
  <si>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</si>
  <si>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</si>
  <si>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</si>
  <si>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</si>
  <si>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</si>
  <si>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</si>
  <si>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</si>
  <si>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</si>
  <si>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</si>
  <si>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</si>
  <si>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</si>
  <si>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</si>
  <si>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</si>
  <si>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</si>
  <si>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</si>
  <si>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</si>
  <si>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</si>
  <si>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</si>
  <si>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</si>
  <si>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</si>
  <si>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</si>
  <si>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</si>
  <si>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</si>
  <si>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</si>
  <si>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</si>
  <si>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</si>
  <si>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</si>
  <si>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</si>
  <si>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</si>
  <si>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</si>
  <si>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</si>
  <si>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</si>
  <si>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</si>
  <si>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</si>
  <si>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</si>
  <si>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</si>
  <si>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</si>
  <si>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</si>
  <si>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</si>
  <si>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</si>
  <si>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</si>
  <si>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</si>
  <si>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</si>
  <si>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</si>
  <si>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</si>
  <si>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</si>
  <si>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</si>
  <si>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</si>
  <si>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</si>
  <si>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</si>
  <si>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</si>
  <si>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</si>
  <si>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</si>
  <si>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</si>
  <si>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</si>
  <si>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</si>
  <si>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</si>
  <si>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</si>
  <si>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</si>
  <si>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</si>
  <si>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</si>
  <si>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</si>
  <si>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</si>
  <si>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</si>
  <si>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</si>
  <si>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</si>
  <si>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</si>
  <si>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</si>
  <si>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</si>
  <si>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</si>
  <si>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</si>
  <si>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</si>
  <si>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</si>
  <si>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</si>
  <si>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</si>
  <si>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</si>
  <si>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</si>
  <si>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</si>
  <si>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</si>
  <si>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</si>
  <si>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</si>
  <si>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</si>
  <si>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</si>
  <si>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</si>
  <si>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</si>
  <si>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</si>
  <si>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</si>
  <si>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</si>
  <si>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</si>
  <si>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</si>
  <si>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</si>
  <si>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</si>
  <si>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</si>
  <si>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</si>
  <si>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</si>
  <si>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</si>
  <si>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</si>
  <si>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</si>
  <si>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</si>
  <si>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</si>
  <si>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</si>
  <si>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</si>
  <si>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</si>
  <si>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</si>
  <si>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</si>
  <si>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</si>
  <si>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</si>
  <si>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</si>
  <si>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</si>
  <si>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</si>
  <si>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</si>
  <si>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</si>
  <si>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</si>
  <si>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</si>
  <si>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</si>
  <si>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</si>
  <si>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</si>
  <si>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</si>
  <si>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</si>
  <si>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</si>
  <si>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</si>
  <si>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</si>
  <si>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</si>
  <si>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</si>
  <si>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</si>
  <si>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</si>
  <si>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</si>
  <si>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</si>
  <si>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</si>
  <si>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</si>
  <si>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</si>
  <si>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</si>
  <si>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</si>
  <si>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</si>
  <si>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</si>
  <si>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</si>
  <si>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</si>
  <si>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</si>
  <si>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</si>
  <si>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</si>
  <si>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</si>
  <si>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</si>
  <si>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</si>
  <si>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</si>
  <si>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</si>
  <si>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</si>
  <si>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</si>
  <si>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</si>
  <si>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</si>
  <si>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</si>
  <si>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</si>
  <si>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</si>
  <si>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</si>
  <si>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</si>
  <si>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</si>
  <si>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</si>
  <si>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</si>
  <si>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</si>
  <si>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</si>
  <si>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</si>
  <si>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</si>
  <si>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</si>
  <si>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</si>
  <si>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</si>
  <si>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</si>
  <si>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</si>
  <si>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</si>
  <si>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</si>
  <si>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</si>
  <si>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</si>
  <si>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</si>
  <si>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</si>
  <si>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</si>
  <si>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</si>
  <si>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</si>
  <si>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</si>
  <si>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</si>
  <si>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</si>
  <si>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</si>
  <si>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</si>
  <si>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</si>
  <si>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</si>
  <si>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</si>
  <si>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</si>
  <si>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</si>
  <si>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</si>
  <si>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</si>
  <si>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</si>
  <si>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</si>
  <si>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</si>
  <si>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</si>
  <si>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</si>
  <si>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</si>
  <si>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</si>
  <si>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</si>
  <si>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</si>
  <si>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</si>
  <si>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</si>
  <si>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</si>
  <si>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</si>
  <si>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</si>
  <si>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</si>
  <si>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</si>
  <si>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</si>
  <si>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</si>
  <si>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</si>
  <si>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</si>
  <si>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</si>
  <si>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</si>
  <si>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</si>
  <si>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</si>
  <si>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</si>
  <si>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</si>
  <si>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</si>
  <si>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</si>
  <si>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</si>
  <si>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</si>
  <si>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</si>
  <si>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</si>
  <si>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</si>
  <si>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</si>
  <si>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</si>
  <si>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</si>
  <si>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</si>
  <si>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</si>
  <si>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</si>
  <si>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</si>
  <si>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</si>
  <si>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</si>
  <si>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</si>
  <si>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</si>
  <si>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</si>
  <si>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</si>
  <si>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</si>
  <si>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</si>
  <si>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</si>
  <si>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</si>
  <si>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</si>
  <si>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</si>
  <si>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</si>
  <si>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</si>
  <si>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</si>
  <si>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</si>
  <si>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</si>
  <si>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</si>
  <si>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</si>
  <si>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</si>
  <si>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</si>
  <si>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</si>
  <si>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</si>
  <si>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</si>
  <si>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</si>
  <si>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</si>
  <si>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</si>
  <si>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</si>
  <si>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</si>
  <si>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</si>
  <si>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</si>
  <si>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</si>
  <si>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</si>
  <si>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</si>
  <si>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</si>
  <si>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</si>
  <si>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</si>
  <si>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</si>
  <si>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</si>
  <si>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</si>
  <si>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</si>
  <si>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</si>
  <si>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</si>
  <si>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</si>
  <si>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</si>
  <si>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</si>
  <si>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</si>
  <si>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</si>
  <si>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</si>
  <si>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</si>
  <si>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</si>
  <si>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</si>
  <si>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</si>
  <si>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</si>
  <si>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</si>
  <si>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</si>
  <si>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</si>
  <si>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</si>
  <si>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</si>
  <si>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</si>
  <si>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</si>
  <si>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</si>
  <si>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</si>
  <si>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</si>
  <si>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</si>
  <si>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</si>
  <si>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</si>
  <si>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</si>
  <si>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</si>
  <si>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</si>
  <si>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</si>
  <si>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</si>
  <si>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</si>
  <si>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</si>
  <si>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</si>
  <si>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</si>
  <si>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</si>
  <si>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</si>
  <si>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</si>
  <si>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</si>
  <si>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</si>
  <si>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</si>
  <si>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</si>
  <si>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</si>
  <si>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</si>
  <si>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</si>
  <si>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</si>
  <si>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</si>
  <si>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</si>
  <si>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</si>
  <si>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</si>
  <si>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</si>
  <si>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</si>
  <si>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</si>
  <si>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</si>
  <si>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</si>
  <si>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</si>
  <si>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</si>
  <si>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</si>
  <si>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</si>
  <si>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</si>
  <si>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</si>
  <si>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</si>
  <si>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</si>
  <si>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</si>
  <si>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</si>
  <si>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</si>
  <si>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</si>
  <si>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</si>
  <si>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</si>
  <si>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</si>
  <si>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</si>
  <si>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</si>
  <si>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</si>
  <si>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</si>
  <si>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</si>
  <si>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</si>
  <si>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</si>
  <si>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</si>
  <si>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</si>
  <si>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</si>
  <si>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</si>
  <si>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</si>
  <si>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</si>
  <si>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</si>
  <si>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</si>
  <si>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</si>
  <si>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</si>
  <si>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</si>
  <si>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</si>
  <si>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</si>
  <si>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</si>
  <si>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</si>
  <si>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</si>
  <si>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</si>
  <si>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</si>
  <si>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</si>
  <si>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</si>
  <si>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</si>
  <si>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</si>
  <si>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</si>
  <si>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</si>
  <si>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</si>
  <si>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</si>
  <si>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</si>
  <si>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</si>
  <si>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</si>
  <si>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</si>
  <si>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</si>
  <si>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</si>
  <si>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</si>
  <si>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</si>
  <si>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</si>
  <si>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</si>
  <si>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</si>
  <si>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</si>
  <si>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</si>
  <si>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</si>
  <si>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</si>
  <si>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</si>
  <si>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</si>
  <si>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</si>
  <si>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</si>
  <si>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</si>
  <si>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</si>
  <si>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</si>
  <si>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</si>
  <si>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</si>
  <si>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</si>
  <si>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</si>
  <si>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</si>
  <si>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</si>
  <si>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</si>
  <si>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</si>
  <si>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</si>
  <si>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</si>
  <si>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</si>
  <si>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</si>
  <si>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</si>
  <si>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</si>
  <si>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</si>
  <si>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</si>
  <si>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</si>
  <si>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</si>
  <si>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</si>
  <si>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</si>
  <si>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</si>
  <si>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</si>
  <si>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</si>
  <si>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</si>
  <si>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</si>
  <si>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</si>
  <si>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</si>
  <si>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</si>
  <si>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</si>
  <si>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</si>
  <si>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</si>
  <si>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</si>
  <si>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</si>
  <si>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</si>
  <si>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</si>
  <si>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</si>
  <si>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</si>
  <si>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</si>
  <si>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</si>
  <si>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</si>
  <si>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</si>
  <si>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</si>
  <si>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</si>
  <si>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</si>
  <si>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</si>
  <si>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</si>
  <si>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</si>
  <si>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</si>
  <si>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</si>
  <si>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</si>
  <si>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</si>
  <si>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</si>
  <si>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</si>
  <si>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</si>
  <si>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</si>
  <si>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</si>
  <si>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</si>
  <si>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</si>
  <si>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</si>
  <si>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</si>
  <si>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</si>
  <si>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</si>
  <si>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</si>
  <si>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</si>
  <si>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</si>
  <si>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</si>
  <si>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</si>
  <si>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</si>
  <si>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</si>
  <si>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</si>
  <si>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</si>
  <si>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</si>
  <si>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</si>
  <si>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</si>
  <si>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</si>
  <si>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</si>
  <si>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</si>
  <si>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</si>
  <si>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</si>
  <si>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</si>
  <si>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</si>
  <si>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</si>
  <si>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</si>
  <si>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</si>
  <si>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</si>
  <si>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</si>
  <si>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</si>
  <si>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</si>
  <si>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</si>
  <si>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</si>
  <si>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</si>
  <si>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</si>
  <si>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</si>
  <si>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</si>
  <si>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</si>
  <si>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</si>
  <si>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</si>
  <si>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</si>
  <si>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</si>
  <si>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</si>
  <si>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</si>
  <si>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</si>
  <si>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</si>
  <si>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</si>
  <si>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</si>
  <si>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</si>
  <si>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</si>
  <si>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</si>
  <si>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</si>
  <si>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</si>
  <si>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</si>
  <si>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</si>
  <si>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</si>
  <si>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</si>
  <si>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</si>
  <si>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</si>
  <si>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</si>
  <si>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</si>
  <si>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</si>
  <si>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</si>
  <si>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</si>
  <si>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</si>
  <si>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</si>
  <si>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</si>
  <si>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</si>
  <si>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</si>
  <si>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</si>
  <si>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</si>
  <si>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</si>
  <si>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</si>
  <si>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</si>
  <si>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</si>
  <si>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</si>
  <si>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</si>
  <si>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</si>
  <si>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</si>
  <si>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</si>
  <si>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</si>
  <si>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</si>
  <si>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</si>
  <si>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</si>
  <si>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</si>
  <si>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</si>
  <si>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</si>
  <si>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</si>
  <si>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</si>
  <si>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</si>
  <si>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</si>
  <si>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</si>
  <si>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</si>
  <si>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</si>
  <si>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</si>
  <si>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</si>
  <si>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</si>
  <si>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</si>
  <si>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</si>
  <si>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</si>
  <si>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</si>
  <si>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</si>
  <si>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</si>
  <si>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</si>
  <si>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</si>
  <si>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</si>
  <si>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</si>
  <si>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</si>
  <si>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</si>
  <si>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</si>
  <si>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</si>
  <si>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</si>
  <si>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</si>
  <si>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</si>
  <si>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</si>
  <si>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</si>
  <si>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</si>
  <si>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</si>
  <si>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</si>
  <si>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</si>
  <si>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</si>
  <si>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</si>
  <si>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</si>
  <si>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</si>
  <si>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</si>
  <si>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</si>
  <si>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</si>
  <si>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</si>
  <si>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</si>
  <si>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</si>
  <si>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</si>
  <si>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</si>
  <si>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</si>
  <si>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</si>
  <si>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</si>
  <si>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</si>
  <si>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</si>
  <si>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</si>
  <si>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</si>
  <si>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</si>
  <si>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</si>
  <si>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</si>
  <si>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</si>
  <si>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</si>
  <si>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</si>
  <si>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</si>
  <si>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</si>
  <si>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</si>
  <si>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</si>
  <si>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</si>
  <si>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</si>
  <si>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</si>
  <si>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</si>
  <si>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</si>
  <si>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</si>
  <si>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</si>
  <si>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</si>
  <si>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</si>
  <si>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</si>
  <si>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</si>
  <si>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</si>
  <si>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</si>
  <si>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</si>
  <si>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</si>
  <si>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</si>
  <si>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</si>
  <si>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</si>
  <si>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</si>
  <si>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</si>
  <si>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</si>
  <si>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</si>
  <si>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</si>
  <si>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</si>
  <si>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</si>
  <si>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</si>
  <si>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</si>
  <si>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</si>
  <si>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</si>
  <si>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</si>
  <si>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</si>
  <si>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</si>
  <si>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</si>
  <si>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</si>
  <si>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</si>
  <si>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</si>
  <si>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</si>
  <si>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</si>
  <si>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</si>
  <si>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</si>
  <si>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</si>
  <si>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</si>
  <si>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</si>
  <si>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</si>
  <si>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</si>
  <si>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</si>
  <si>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</si>
  <si>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</si>
  <si>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</si>
  <si>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</si>
  <si>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</si>
  <si>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</si>
  <si>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</si>
  <si>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</si>
  <si>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</si>
  <si>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</si>
  <si>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</si>
  <si>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</si>
  <si>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</si>
  <si>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</si>
  <si>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</si>
  <si>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</si>
  <si>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</si>
  <si>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</si>
  <si>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</si>
  <si>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</si>
  <si>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</si>
  <si>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</si>
  <si>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</si>
  <si>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</si>
  <si>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</si>
  <si>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</si>
  <si>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</si>
  <si>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</si>
  <si>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</si>
  <si>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</si>
  <si>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</si>
  <si>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</si>
  <si>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</si>
  <si>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</si>
  <si>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</si>
  <si>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</si>
  <si>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</si>
  <si>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</si>
  <si>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</si>
  <si>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</si>
  <si>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</si>
  <si>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</si>
  <si>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</si>
  <si>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</si>
  <si>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</si>
  <si>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</si>
  <si>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</si>
  <si>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</si>
  <si>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</si>
  <si>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</si>
  <si>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</si>
  <si>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</si>
  <si>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</si>
  <si>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</si>
  <si>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</si>
  <si>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</si>
  <si>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</si>
  <si>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</si>
  <si>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</si>
  <si>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</si>
  <si>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</si>
  <si>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</si>
  <si>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</si>
  <si>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</si>
  <si>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</si>
  <si>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</si>
  <si>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</si>
  <si>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</si>
  <si>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</si>
  <si>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</si>
  <si>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</si>
  <si>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</si>
  <si>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</si>
  <si>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</si>
  <si>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</si>
  <si>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</si>
  <si>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</si>
  <si>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</si>
  <si>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</si>
  <si>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</si>
  <si>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</si>
  <si>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</si>
  <si>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</si>
  <si>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</si>
  <si>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</si>
  <si>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</si>
  <si>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</si>
  <si>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</si>
  <si>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</si>
  <si>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</si>
  <si>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</si>
  <si>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</si>
  <si>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</si>
  <si>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</si>
  <si>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</si>
  <si>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</si>
  <si>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</si>
  <si>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</si>
  <si>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</si>
  <si>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</si>
  <si>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</si>
  <si>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</si>
  <si>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</si>
  <si>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</si>
  <si>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</si>
  <si>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</si>
  <si>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</si>
  <si>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</si>
  <si>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</si>
  <si>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</si>
  <si>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</si>
  <si>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</si>
  <si>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</si>
  <si>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</si>
  <si>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</si>
  <si>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</si>
  <si>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</si>
  <si>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</si>
  <si>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</si>
  <si>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</si>
  <si>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</si>
  <si>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</si>
  <si>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</si>
  <si>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</si>
  <si>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</si>
  <si>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</si>
  <si>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</si>
  <si>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</si>
  <si>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</si>
  <si>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</si>
  <si>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</si>
  <si>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</si>
  <si>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</si>
  <si>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</si>
  <si>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</si>
  <si>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</si>
  <si>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</si>
  <si>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</si>
  <si>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</si>
  <si>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</si>
  <si>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</si>
  <si>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</si>
  <si>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</si>
  <si>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</si>
  <si>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</si>
  <si>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</si>
  <si>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</si>
  <si>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</si>
  <si>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</si>
  <si>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</si>
  <si>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</si>
  <si>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</si>
  <si>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</si>
  <si>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</si>
  <si>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</si>
  <si>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</si>
  <si>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</si>
  <si>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</si>
  <si>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</si>
  <si>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</si>
  <si>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</si>
  <si>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</si>
  <si>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</si>
  <si>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</si>
  <si>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</si>
  <si>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</si>
  <si>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</si>
  <si>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</si>
  <si>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</si>
  <si>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</si>
  <si>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</si>
  <si>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</si>
  <si>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</si>
  <si>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</si>
  <si>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</si>
  <si>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</si>
  <si>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</si>
  <si>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</si>
  <si>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</si>
  <si>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</si>
  <si>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</si>
  <si>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</si>
  <si>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</si>
  <si>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</si>
  <si>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</si>
  <si>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</si>
  <si>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</si>
  <si>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</si>
  <si>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</si>
  <si>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</si>
  <si>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</si>
  <si>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</si>
  <si>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</si>
  <si>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</si>
  <si>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</si>
  <si>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</si>
  <si>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</si>
  <si>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</si>
  <si>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</si>
  <si>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</si>
  <si>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</si>
  <si>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</si>
  <si>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</si>
  <si>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</si>
  <si>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</si>
  <si>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</si>
  <si>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</si>
  <si>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</si>
  <si>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</si>
  <si>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</si>
  <si>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</si>
  <si>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</si>
  <si>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</si>
  <si>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</si>
  <si>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</si>
  <si>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</si>
  <si>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</si>
  <si>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</si>
  <si>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</si>
  <si>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</si>
  <si>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</si>
  <si>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</si>
  <si>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</si>
  <si>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</si>
  <si>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</si>
  <si>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</si>
  <si>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</si>
  <si>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</si>
  <si>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</si>
  <si>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</si>
  <si>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</si>
  <si>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</si>
  <si>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</si>
  <si>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</si>
  <si>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</si>
  <si>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</si>
  <si>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</si>
  <si>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</si>
  <si>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</si>
  <si>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</si>
  <si>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</si>
  <si>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</si>
  <si>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</si>
  <si>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</si>
  <si>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</si>
  <si>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</si>
  <si>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</si>
  <si>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</si>
  <si>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</si>
  <si>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</si>
  <si>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</si>
  <si>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</si>
  <si>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</si>
  <si>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</si>
  <si>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</si>
  <si>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</si>
  <si>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</si>
  <si>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</si>
  <si>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</si>
  <si>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</si>
  <si>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</si>
  <si>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</si>
  <si>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</si>
  <si>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</si>
  <si>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</si>
  <si>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</si>
  <si>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</si>
  <si>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</si>
  <si>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</si>
  <si>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</si>
  <si>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</si>
  <si>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</si>
  <si>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</si>
  <si>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</si>
  <si>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</si>
  <si>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</si>
  <si>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</si>
  <si>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</si>
  <si>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</si>
  <si>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</si>
  <si>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</si>
  <si>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</si>
  <si>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</si>
  <si>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</si>
  <si>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</si>
  <si>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</si>
  <si>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</si>
  <si>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</si>
  <si>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</si>
  <si>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</si>
  <si>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</si>
  <si>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</si>
  <si>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</si>
  <si>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</si>
  <si>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</si>
  <si>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</si>
  <si>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</si>
  <si>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</si>
  <si>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</si>
  <si>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</si>
  <si>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</si>
  <si>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</si>
  <si>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</si>
  <si>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</si>
  <si>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</si>
  <si>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</si>
  <si>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</si>
  <si>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</si>
  <si>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</si>
  <si>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</si>
  <si>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</si>
  <si>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</si>
  <si>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</si>
  <si>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</si>
  <si>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</si>
  <si>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</si>
  <si>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</si>
  <si>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</si>
  <si>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</si>
  <si>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</si>
  <si>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</si>
  <si>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</si>
  <si>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</si>
  <si>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</si>
  <si>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</si>
  <si>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</si>
  <si>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</si>
  <si>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</si>
  <si>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</si>
  <si>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</si>
  <si>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</si>
  <si>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</si>
  <si>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</si>
  <si>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</si>
  <si>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</si>
  <si>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</si>
  <si>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</si>
  <si>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</si>
  <si>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</si>
  <si>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</si>
  <si>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</si>
  <si>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</si>
  <si>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</si>
  <si>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</si>
  <si>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</si>
  <si>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</si>
  <si>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</si>
  <si>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</si>
  <si>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</si>
  <si>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</si>
  <si>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</si>
  <si>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</si>
  <si>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</si>
  <si>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</si>
  <si>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</si>
  <si>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</si>
  <si>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</si>
  <si>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</si>
  <si>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</si>
  <si>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</si>
  <si>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</si>
  <si>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</si>
  <si>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</si>
  <si>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</si>
  <si>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</si>
  <si>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</si>
  <si>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</si>
  <si>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</si>
  <si>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</si>
  <si>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</si>
  <si>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</si>
  <si>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</si>
  <si>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</si>
  <si>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</si>
  <si>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</si>
  <si>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</si>
  <si>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</si>
  <si>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</si>
  <si>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</si>
  <si>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</si>
  <si>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</si>
  <si>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</si>
  <si>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</si>
  <si>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</si>
  <si>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</si>
  <si>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</si>
  <si>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</si>
  <si>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</si>
  <si>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</si>
  <si>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</si>
  <si>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</si>
  <si>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</si>
  <si>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</si>
  <si>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</si>
  <si>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</si>
  <si>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</si>
  <si>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</si>
  <si>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</si>
  <si>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</si>
  <si>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</si>
  <si>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</si>
  <si>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</si>
  <si>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</si>
  <si>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</si>
  <si>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</si>
  <si>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</si>
  <si>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</si>
  <si>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</si>
  <si>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</si>
  <si>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</si>
  <si>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</si>
  <si>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</si>
  <si>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</si>
  <si>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</si>
  <si>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</si>
  <si>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</si>
  <si>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</si>
  <si>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</si>
  <si>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</si>
  <si>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</si>
  <si>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</si>
  <si>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</si>
  <si>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</si>
  <si>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</si>
  <si>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</si>
  <si>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</si>
  <si>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</si>
  <si>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</si>
  <si>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</si>
  <si>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</si>
  <si>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</si>
  <si>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</si>
  <si>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</si>
  <si>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</si>
  <si>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</si>
  <si>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</si>
  <si>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</si>
  <si>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</si>
  <si>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</si>
  <si>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</si>
  <si>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</si>
  <si>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</si>
  <si>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</si>
  <si>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</si>
  <si>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</si>
  <si>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</si>
  <si>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</si>
  <si>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</si>
  <si>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</si>
  <si>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</si>
  <si>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</si>
  <si>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</si>
  <si>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</si>
  <si>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</si>
  <si>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</si>
  <si>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</si>
  <si>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</si>
  <si>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</si>
  <si>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</si>
  <si>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</si>
  <si>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</si>
  <si>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</si>
  <si>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</si>
  <si>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</si>
  <si>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</si>
  <si>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</si>
  <si>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</si>
  <si>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</si>
  <si>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</si>
  <si>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</si>
  <si>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</si>
  <si>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</si>
  <si>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</si>
  <si>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</si>
  <si>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</si>
  <si>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</si>
  <si>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</si>
  <si>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</si>
  <si>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</si>
  <si>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</si>
  <si>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</si>
  <si>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</si>
  <si>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</si>
  <si>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</si>
  <si>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</si>
  <si>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</si>
  <si>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</si>
  <si>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</si>
  <si>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</si>
  <si>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</si>
  <si>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</si>
  <si>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</si>
  <si>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</si>
  <si>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</si>
  <si>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</si>
  <si>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</si>
  <si>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</si>
  <si>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</si>
  <si>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</si>
  <si>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</si>
  <si>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</si>
  <si>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</si>
  <si>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</si>
  <si>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</si>
  <si>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</si>
  <si>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</si>
  <si>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</si>
  <si>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</si>
  <si>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</si>
  <si>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</si>
  <si>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</si>
  <si>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</si>
  <si>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</si>
  <si>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</si>
  <si>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</si>
  <si>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</si>
  <si>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</si>
  <si>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</si>
  <si>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</si>
  <si>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</si>
  <si>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</si>
  <si>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</si>
  <si>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</si>
  <si>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</si>
  <si>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</si>
  <si>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</si>
  <si>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</si>
  <si>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</si>
  <si>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</si>
  <si>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</si>
  <si>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</si>
  <si>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</si>
  <si>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</si>
  <si>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</si>
  <si>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</si>
  <si>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</si>
  <si>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</si>
  <si>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</si>
  <si>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</si>
  <si>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</si>
  <si>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</si>
  <si>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</si>
  <si>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</si>
  <si>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</si>
  <si>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</si>
  <si>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</si>
  <si>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</si>
  <si>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</si>
  <si>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</si>
  <si>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</si>
  <si>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</si>
  <si>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</si>
  <si>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</si>
  <si>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</si>
  <si>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</si>
  <si>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</si>
  <si>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</si>
  <si>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</si>
  <si>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</si>
  <si>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</si>
  <si>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</si>
  <si>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</si>
  <si>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</si>
  <si>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</si>
  <si>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</si>
  <si>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</si>
  <si>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</si>
  <si>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</si>
  <si>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</si>
  <si>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</si>
  <si>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</si>
  <si>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</si>
  <si>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</si>
  <si>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</si>
  <si>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</si>
  <si>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</si>
  <si>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</si>
  <si>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</si>
  <si>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</si>
  <si>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</si>
  <si>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</si>
  <si>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</si>
  <si>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</si>
  <si>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</si>
  <si>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</si>
  <si>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</si>
  <si>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</si>
  <si>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</si>
  <si>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</si>
  <si>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</si>
  <si>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</si>
  <si>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</si>
  <si>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</si>
  <si>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</si>
  <si>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</si>
  <si>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</si>
  <si>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</si>
  <si>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</si>
  <si>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</si>
  <si>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</si>
  <si>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</si>
  <si>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</si>
  <si>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</si>
  <si>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</si>
  <si>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</si>
  <si>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</si>
  <si>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</si>
  <si>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</si>
  <si>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</si>
  <si>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</si>
  <si>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</si>
  <si>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</si>
  <si>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</si>
  <si>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</si>
  <si>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</si>
  <si>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</si>
  <si>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</si>
  <si>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</si>
  <si>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</si>
  <si>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</si>
  <si>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</si>
  <si>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</si>
  <si>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</si>
  <si>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</si>
  <si>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</si>
  <si>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</si>
  <si>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</si>
  <si>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</si>
  <si>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</si>
  <si>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</si>
  <si>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</si>
  <si>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</si>
  <si>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</si>
  <si>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</si>
  <si>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</si>
  <si>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</si>
  <si>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</si>
  <si>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</si>
  <si>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</si>
  <si>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</si>
  <si>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</si>
  <si>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</si>
  <si>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</si>
  <si>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</si>
  <si>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</si>
  <si>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</si>
  <si>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</si>
  <si>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</si>
  <si>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</si>
  <si>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</si>
  <si>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</si>
  <si>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</si>
  <si>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</si>
  <si>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</si>
  <si>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</si>
  <si>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</si>
  <si>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</si>
  <si>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</si>
  <si>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</si>
  <si>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</si>
  <si>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</si>
  <si>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</si>
  <si>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</si>
  <si>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</si>
  <si>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</si>
  <si>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</si>
  <si>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</si>
  <si>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</si>
  <si>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</si>
  <si>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</si>
  <si>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</si>
  <si>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</si>
  <si>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</si>
  <si>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</si>
  <si>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</si>
  <si>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</si>
  <si>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</si>
  <si>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</si>
  <si>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</si>
  <si>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</si>
  <si>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</si>
  <si>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</si>
  <si>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</si>
  <si>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</si>
  <si>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</si>
  <si>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</si>
  <si>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</si>
  <si>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</si>
  <si>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</si>
  <si>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</si>
  <si>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</si>
  <si>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</si>
  <si>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</si>
  <si>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</si>
  <si>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</si>
  <si>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</si>
  <si>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</si>
  <si>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</si>
  <si>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</si>
  <si>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</si>
  <si>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</si>
  <si>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</si>
  <si>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</si>
  <si>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</si>
  <si>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</si>
  <si>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</si>
  <si>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</si>
  <si>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</si>
  <si>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</si>
  <si>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</si>
  <si>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</si>
  <si>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</si>
  <si>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</si>
  <si>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</si>
  <si>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</si>
  <si>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</si>
  <si>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</si>
  <si>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</si>
  <si>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</si>
  <si>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</si>
  <si>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</si>
  <si>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</si>
  <si>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</si>
  <si>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</si>
  <si>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</si>
  <si>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</si>
  <si>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</si>
  <si>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</si>
  <si>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</si>
  <si>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</si>
  <si>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</si>
  <si>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</si>
  <si>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</si>
  <si>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</si>
  <si>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</si>
  <si>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</si>
  <si>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</si>
  <si>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</si>
  <si>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</si>
  <si>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</si>
  <si>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</si>
  <si>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</si>
  <si>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</si>
  <si>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</si>
  <si>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</si>
  <si>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</si>
  <si>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</si>
  <si>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</si>
  <si>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</si>
  <si>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</si>
  <si>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</si>
  <si>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</si>
  <si>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</si>
  <si>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</si>
  <si>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</si>
  <si>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</si>
  <si>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</si>
  <si>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</si>
  <si>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</si>
  <si>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</si>
  <si>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</si>
  <si>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</si>
  <si>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</si>
  <si>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</si>
  <si>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</si>
  <si>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</si>
  <si>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</si>
  <si>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</si>
  <si>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</si>
  <si>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</si>
  <si>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</si>
  <si>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</si>
  <si>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</si>
  <si>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</si>
  <si>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</si>
  <si>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</si>
  <si>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</si>
  <si>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</si>
  <si>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</si>
  <si>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</si>
  <si>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</si>
  <si>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</si>
  <si>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</si>
  <si>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</si>
  <si>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</si>
  <si>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</si>
  <si>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</si>
  <si>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</si>
  <si>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</si>
  <si>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</si>
  <si>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</si>
  <si>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</si>
  <si>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</si>
  <si>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</si>
  <si>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</si>
  <si>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</si>
  <si>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</si>
  <si>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</si>
  <si>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</si>
  <si>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</si>
  <si>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</si>
  <si>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</si>
  <si>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</si>
  <si>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</si>
  <si>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</si>
  <si>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</si>
  <si>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</si>
  <si>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</si>
  <si>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</si>
  <si>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</si>
  <si>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</si>
  <si>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</si>
  <si>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</si>
  <si>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</si>
  <si>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</si>
  <si>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</si>
  <si>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</si>
  <si>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</si>
  <si>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</si>
  <si>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</si>
  <si>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</si>
  <si>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</si>
  <si>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</si>
  <si>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</si>
  <si>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</si>
  <si>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</si>
  <si>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</si>
  <si>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</si>
  <si>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</si>
  <si>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</si>
  <si>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</si>
  <si>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</si>
  <si>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</si>
  <si>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</si>
  <si>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</si>
  <si>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</si>
  <si>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</si>
  <si>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</si>
  <si>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</si>
  <si>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</si>
  <si>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</si>
  <si>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</si>
  <si>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</si>
  <si>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</si>
  <si>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</si>
  <si>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</si>
  <si>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</si>
  <si>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</si>
  <si>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</si>
  <si>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</si>
  <si>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</si>
  <si>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</si>
  <si>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</si>
  <si>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</si>
  <si>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</si>
  <si>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</si>
  <si>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</si>
  <si>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</si>
  <si>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</si>
  <si>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</si>
  <si>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</si>
  <si>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</si>
  <si>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</si>
  <si>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</si>
  <si>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</si>
  <si>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</si>
  <si>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</si>
  <si>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</si>
  <si>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</si>
  <si>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</si>
  <si>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</si>
  <si>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</si>
  <si>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</si>
  <si>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</si>
  <si>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</si>
  <si>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</si>
  <si>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</si>
  <si>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</si>
  <si>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</si>
  <si>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</si>
  <si>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</si>
  <si>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</si>
  <si>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</si>
  <si>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</si>
  <si>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</si>
  <si>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</si>
  <si>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</si>
  <si>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</si>
  <si>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</si>
  <si>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</si>
  <si>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</si>
  <si>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</si>
  <si>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</si>
  <si>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</si>
  <si>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</si>
  <si>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</si>
  <si>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</si>
  <si>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</si>
  <si>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</si>
  <si>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</si>
  <si>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</si>
  <si>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</si>
  <si>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</si>
  <si>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</si>
  <si>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</si>
  <si>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</si>
  <si>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</si>
  <si>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</si>
  <si>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</si>
  <si>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</si>
  <si>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</si>
  <si>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</si>
  <si>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</si>
  <si>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</si>
  <si>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</si>
  <si>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</si>
  <si>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</si>
  <si>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</si>
  <si>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</si>
  <si>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</si>
  <si>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</si>
  <si>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</si>
  <si>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</si>
  <si>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</si>
  <si>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</si>
  <si>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</si>
  <si>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</si>
  <si>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</si>
  <si>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</si>
  <si>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</si>
  <si>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</si>
  <si>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</si>
  <si>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</si>
  <si>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</si>
  <si>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</si>
  <si>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</si>
  <si>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</si>
  <si>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</si>
  <si>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</si>
  <si>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</si>
  <si>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</si>
  <si>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</si>
  <si>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</si>
  <si>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</si>
  <si>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</si>
  <si>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</si>
  <si>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</si>
  <si>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</si>
  <si>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</si>
  <si>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</si>
  <si>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</si>
  <si>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</si>
  <si>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</si>
  <si>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</si>
  <si>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</si>
  <si>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</si>
  <si>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</si>
  <si>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</si>
  <si>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</si>
  <si>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</si>
  <si>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</si>
  <si>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</si>
  <si>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</si>
  <si>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</si>
  <si>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</si>
  <si>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</si>
  <si>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</si>
  <si>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</si>
  <si>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</si>
  <si>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</si>
  <si>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</si>
  <si>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</si>
  <si>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</si>
  <si>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</si>
  <si>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</si>
  <si>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</si>
  <si>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</si>
  <si>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</si>
  <si>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</si>
  <si>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</si>
  <si>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</si>
  <si>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</si>
  <si>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</si>
  <si>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</si>
  <si>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</si>
  <si>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</si>
  <si>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</si>
  <si>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</si>
  <si>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</si>
  <si>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</si>
  <si>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</si>
  <si>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</si>
  <si>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</si>
  <si>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</si>
  <si>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</si>
  <si>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</si>
  <si>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</si>
  <si>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</si>
  <si>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</si>
  <si>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</si>
  <si>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</si>
  <si>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</si>
  <si>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</si>
  <si>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</si>
  <si>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</si>
  <si>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</si>
  <si>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</si>
  <si>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</si>
  <si>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</si>
  <si>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</si>
  <si>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</si>
  <si>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</si>
  <si>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</si>
  <si>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</si>
  <si>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</si>
  <si>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</si>
  <si>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</si>
  <si>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</si>
  <si>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</si>
  <si>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</si>
  <si>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</si>
  <si>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</si>
  <si>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</si>
  <si>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</si>
  <si>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</si>
  <si>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</si>
  <si>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</si>
  <si>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</si>
  <si>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</si>
  <si>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</si>
  <si>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</si>
  <si>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</si>
  <si>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</si>
  <si>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</si>
  <si>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</si>
  <si>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</si>
  <si>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</si>
  <si>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</si>
  <si>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</si>
  <si>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</si>
  <si>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</si>
  <si>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</si>
  <si>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</si>
  <si>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</si>
  <si>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</si>
  <si>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</si>
  <si>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</si>
  <si>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</si>
  <si>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</si>
  <si>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</si>
  <si>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</si>
  <si>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</si>
  <si>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</si>
  <si>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</si>
  <si>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</si>
  <si>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</si>
  <si>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</si>
  <si>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</si>
  <si>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</si>
  <si>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</si>
  <si>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</si>
  <si>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</si>
  <si>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</si>
  <si>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</si>
  <si>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</si>
  <si>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</si>
  <si>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</si>
  <si>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</si>
  <si>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</si>
  <si>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</si>
  <si>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</si>
  <si>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</si>
  <si>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</si>
  <si>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</si>
  <si>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</si>
  <si>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</si>
  <si>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</si>
  <si>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</si>
  <si>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</si>
  <si>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</si>
  <si>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</si>
  <si>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</si>
  <si>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</si>
  <si>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</si>
  <si>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</si>
  <si>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</si>
  <si>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</si>
  <si>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</si>
  <si>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</si>
  <si>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</si>
  <si>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</si>
  <si>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</si>
  <si>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</si>
  <si>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</si>
  <si>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</si>
  <si>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</si>
  <si>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</si>
  <si>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</si>
  <si>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</si>
  <si>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</si>
  <si>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</si>
  <si>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</si>
  <si>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</si>
  <si>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</si>
  <si>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</si>
  <si>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</si>
  <si>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</si>
  <si>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</si>
  <si>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</si>
  <si>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</si>
  <si>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</si>
  <si>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</si>
  <si>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</si>
  <si>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</si>
  <si>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</si>
  <si>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</si>
  <si>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</si>
  <si>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</si>
  <si>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</si>
  <si>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</si>
  <si>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</si>
  <si>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</si>
  <si>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</si>
  <si>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</si>
  <si>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</si>
  <si>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</si>
  <si>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</si>
  <si>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</si>
  <si>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</si>
  <si>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</si>
  <si>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</si>
  <si>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</si>
  <si>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</si>
  <si>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</si>
  <si>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</si>
  <si>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</si>
  <si>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</si>
  <si>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</si>
  <si>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</si>
  <si>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</si>
  <si>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</si>
  <si>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</si>
  <si>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</si>
  <si>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</si>
  <si>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</si>
  <si>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</si>
  <si>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</si>
  <si>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</si>
  <si>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</si>
  <si>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</si>
  <si>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</si>
  <si>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</si>
  <si>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</si>
  <si>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</si>
  <si>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</si>
  <si>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</si>
  <si>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</si>
  <si>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</si>
  <si>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</si>
  <si>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</si>
  <si>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</si>
  <si>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</si>
  <si>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</si>
  <si>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</si>
  <si>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</si>
  <si>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</si>
  <si>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</si>
  <si>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</si>
  <si>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</si>
  <si>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</si>
  <si>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</si>
  <si>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</si>
  <si>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</si>
  <si>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</si>
  <si>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</si>
  <si>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</si>
  <si>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</si>
  <si>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</si>
  <si>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</si>
  <si>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</si>
  <si>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</si>
  <si>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</si>
  <si>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</si>
  <si>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</si>
  <si>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</si>
  <si>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</si>
  <si>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</si>
  <si>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</si>
  <si>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</si>
  <si>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</si>
  <si>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</si>
  <si>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</si>
  <si>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</si>
  <si>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</si>
  <si>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</si>
  <si>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</si>
  <si>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</si>
  <si>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</si>
  <si>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</si>
  <si>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</si>
  <si>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</si>
  <si>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</si>
  <si>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</si>
  <si>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</si>
  <si>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</si>
  <si>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</si>
  <si>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</si>
  <si>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</si>
  <si>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</si>
  <si>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</si>
  <si>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</si>
  <si>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</si>
  <si>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</si>
  <si>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</si>
  <si>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</si>
  <si>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</si>
  <si>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</si>
  <si>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</si>
  <si>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</si>
  <si>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</si>
  <si>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</si>
  <si>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</si>
  <si>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</si>
  <si>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</si>
  <si>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</si>
  <si>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</si>
  <si>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</si>
  <si>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</si>
  <si>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</si>
  <si>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</si>
  <si>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</si>
  <si>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</si>
  <si>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</si>
  <si>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</si>
  <si>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</si>
  <si>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</si>
  <si>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</si>
  <si>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</si>
  <si>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</si>
  <si>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</si>
  <si>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</si>
  <si>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</si>
  <si>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</si>
  <si>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</si>
  <si>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</si>
  <si>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</si>
  <si>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</si>
  <si>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</si>
  <si>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</si>
  <si>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</si>
  <si>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</si>
  <si>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</si>
  <si>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</si>
  <si>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</si>
  <si>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</si>
  <si>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</si>
  <si>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</si>
  <si>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</si>
  <si>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</si>
  <si>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</si>
  <si>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</si>
  <si>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</si>
  <si>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</si>
  <si>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</si>
  <si>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</si>
  <si>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</si>
  <si>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</si>
  <si>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</si>
  <si>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</si>
  <si>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</si>
  <si>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</si>
  <si>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</si>
  <si>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</si>
  <si>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</si>
  <si>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</si>
  <si>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</si>
  <si>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</si>
  <si>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</si>
  <si>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</si>
  <si>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</si>
  <si>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</si>
  <si>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</si>
  <si>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</si>
  <si>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</si>
  <si>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</si>
  <si>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</si>
  <si>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</si>
  <si>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</si>
  <si>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</si>
  <si>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</si>
  <si>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</si>
  <si>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</si>
  <si>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</si>
  <si>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</si>
  <si>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</si>
  <si>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</si>
  <si>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</si>
  <si>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</si>
  <si>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</si>
  <si>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</si>
  <si>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</si>
  <si>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</si>
  <si>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</si>
  <si>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</si>
  <si>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</si>
  <si>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</si>
  <si>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</si>
  <si>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</si>
  <si>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</si>
  <si>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</si>
  <si>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</si>
  <si>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</si>
  <si>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</si>
  <si>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</si>
  <si>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</si>
  <si>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</si>
  <si>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</si>
  <si>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</si>
  <si>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</si>
  <si>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</si>
  <si>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</si>
  <si>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</si>
  <si>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</si>
  <si>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</si>
  <si>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</si>
  <si>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</si>
  <si>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</si>
  <si>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</si>
  <si>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</si>
  <si>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</si>
  <si>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</si>
  <si>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</si>
  <si>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</si>
  <si>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</si>
  <si>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</si>
  <si>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</si>
  <si>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</si>
  <si>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</si>
  <si>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</si>
  <si>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</si>
  <si>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</si>
  <si>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</si>
  <si>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</si>
  <si>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</si>
  <si>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</si>
  <si>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</si>
  <si>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</si>
  <si>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</si>
  <si>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</si>
  <si>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</si>
  <si>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</si>
  <si>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</si>
  <si>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</si>
  <si>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</si>
  <si>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</si>
  <si>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</si>
  <si>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</si>
  <si>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</si>
  <si>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</si>
  <si>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</si>
  <si>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</si>
  <si>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</si>
  <si>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</si>
  <si>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</si>
  <si>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</si>
  <si>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</si>
  <si>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</si>
  <si>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</si>
  <si>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</si>
  <si>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</si>
  <si>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</si>
  <si>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</si>
  <si>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</si>
  <si>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</si>
  <si>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</si>
  <si>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</si>
  <si>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</si>
  <si>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</si>
  <si>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</si>
  <si>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</si>
  <si>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</si>
  <si>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</si>
  <si>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</si>
  <si>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</si>
  <si>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</si>
  <si>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</si>
  <si>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</si>
  <si>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</si>
  <si>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</si>
  <si>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</si>
  <si>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</si>
  <si>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</si>
  <si>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</si>
  <si>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</si>
  <si>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</si>
  <si>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</si>
  <si>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</si>
  <si>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</si>
  <si>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</si>
  <si>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</si>
  <si>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</si>
  <si>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</si>
  <si>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</si>
  <si>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</si>
  <si>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</si>
  <si>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</si>
  <si>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</si>
  <si>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</si>
  <si>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</si>
  <si>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</si>
  <si>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</si>
  <si>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</si>
  <si>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</si>
  <si>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</si>
  <si>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</si>
  <si>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</si>
  <si>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</si>
  <si>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</si>
  <si>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</si>
  <si>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</si>
  <si>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</si>
  <si>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</si>
  <si>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</si>
  <si>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</si>
  <si>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</si>
  <si>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</si>
  <si>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</si>
  <si>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</si>
  <si>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</si>
  <si>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</si>
  <si>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</si>
  <si>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</si>
  <si>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</si>
  <si>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</si>
  <si>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</si>
  <si>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</si>
  <si>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</si>
  <si>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</si>
  <si>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</si>
  <si>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</si>
  <si>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</si>
  <si>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</si>
  <si>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</si>
  <si>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</si>
  <si>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</si>
  <si>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</si>
  <si>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</si>
  <si>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</si>
  <si>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</si>
  <si>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</si>
  <si>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</si>
  <si>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</si>
  <si>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</si>
  <si>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</si>
  <si>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</si>
  <si>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</si>
  <si>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</si>
  <si>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</si>
  <si>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</si>
  <si>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</si>
  <si>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</si>
  <si>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</si>
  <si>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</si>
  <si>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</si>
  <si>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</si>
  <si>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</si>
  <si>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</si>
  <si>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</si>
  <si>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</si>
  <si>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</si>
  <si>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</si>
  <si>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</si>
  <si>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</si>
  <si>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</si>
  <si>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</si>
  <si>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</si>
  <si>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</si>
  <si>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</si>
  <si>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</si>
  <si>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</si>
  <si>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</si>
  <si>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</si>
  <si>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</si>
  <si>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</si>
  <si>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</si>
  <si>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</si>
  <si>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</si>
  <si>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</si>
  <si>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</si>
  <si>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</si>
  <si>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</si>
  <si>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</si>
  <si>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</si>
  <si>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</si>
  <si>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</si>
  <si>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</si>
  <si>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</si>
  <si>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</si>
  <si>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</si>
  <si>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</si>
  <si>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</si>
  <si>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</si>
  <si>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</si>
  <si>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</si>
  <si>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</si>
  <si>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</si>
  <si>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</si>
  <si>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</si>
  <si>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</si>
  <si>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</si>
  <si>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</si>
  <si>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</si>
  <si>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</si>
  <si>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</si>
  <si>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</si>
  <si>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</si>
  <si>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</si>
  <si>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</si>
  <si>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</si>
  <si>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</si>
  <si>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</si>
  <si>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</si>
  <si>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</si>
  <si>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</si>
  <si>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</si>
  <si>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</si>
  <si>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</si>
  <si>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</si>
  <si>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</si>
  <si>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</si>
  <si>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</si>
  <si>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</si>
  <si>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</si>
  <si>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</si>
  <si>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</si>
  <si>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</si>
  <si>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</si>
  <si>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</si>
  <si>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</si>
  <si>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</si>
  <si>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</si>
  <si>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</si>
  <si>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</si>
  <si>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</si>
  <si>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</si>
  <si>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</si>
  <si>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</si>
  <si>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</si>
  <si>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</si>
  <si>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</si>
  <si>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</si>
  <si>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</si>
  <si>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</si>
  <si>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</si>
  <si>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</si>
  <si>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</si>
  <si>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</si>
  <si>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</si>
  <si>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</si>
  <si>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</si>
  <si>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</si>
  <si>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</si>
  <si>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</si>
  <si>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</si>
  <si>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</si>
  <si>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</si>
  <si>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</si>
  <si>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</si>
  <si>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</si>
  <si>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</si>
  <si>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</si>
  <si>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</si>
  <si>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</si>
  <si>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</si>
  <si>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</si>
  <si>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</si>
  <si>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</si>
  <si>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</si>
  <si>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</si>
  <si>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</si>
  <si>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</si>
  <si>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</si>
  <si>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</si>
  <si>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</si>
  <si>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</si>
  <si>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</si>
  <si>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</si>
  <si>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</si>
  <si>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</si>
  <si>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</si>
  <si>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</si>
  <si>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</si>
  <si>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</si>
  <si>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</si>
  <si>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</si>
  <si>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</si>
  <si>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</si>
  <si>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</si>
  <si>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</si>
  <si>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</si>
  <si>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</si>
  <si>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</si>
  <si>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</si>
  <si>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</si>
  <si>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</si>
  <si>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</si>
  <si>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</si>
  <si>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</si>
  <si>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</si>
  <si>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</si>
  <si>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</si>
  <si>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</si>
  <si>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</si>
  <si>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</si>
  <si>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</si>
  <si>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</si>
  <si>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</si>
  <si>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</si>
  <si>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</si>
  <si>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</si>
  <si>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</si>
  <si>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</si>
  <si>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</si>
  <si>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</si>
  <si>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</si>
  <si>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</si>
  <si>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</si>
  <si>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</si>
  <si>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</si>
  <si>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</si>
  <si>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</si>
  <si>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</si>
  <si>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</si>
  <si>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</si>
  <si>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</si>
  <si>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</si>
  <si>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</si>
  <si>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</si>
  <si>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</si>
  <si>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</si>
  <si>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</si>
  <si>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</si>
  <si>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</si>
  <si>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</si>
  <si>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</si>
  <si>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</si>
  <si>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</si>
  <si>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</si>
  <si>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</si>
  <si>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</si>
  <si>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</si>
  <si>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</si>
  <si>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</si>
  <si>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</si>
  <si>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</si>
  <si>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</si>
  <si>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</si>
  <si>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</si>
  <si>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</si>
  <si>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</si>
  <si>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</si>
  <si>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</si>
  <si>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</si>
  <si>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</si>
  <si>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</si>
  <si>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</si>
  <si>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</si>
  <si>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</si>
  <si>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</si>
  <si>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</si>
  <si>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</si>
  <si>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</si>
  <si>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</si>
  <si>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</si>
  <si>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</si>
  <si>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</si>
  <si>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</si>
  <si>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</si>
  <si>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</si>
  <si>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</si>
  <si>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</si>
  <si>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</si>
  <si>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</si>
  <si>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</si>
  <si>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</si>
  <si>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</si>
  <si>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</si>
  <si>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</si>
  <si>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</si>
  <si>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</si>
  <si>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</si>
  <si>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</si>
  <si>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</si>
  <si>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</si>
  <si>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</si>
  <si>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</si>
  <si>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</si>
  <si>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</si>
  <si>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</si>
  <si>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</si>
  <si>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</si>
  <si>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</si>
  <si>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</si>
  <si>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</si>
  <si>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</si>
  <si>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</si>
  <si>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</si>
  <si>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</si>
  <si>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</si>
  <si>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</si>
  <si>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</si>
  <si>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</si>
  <si>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</si>
  <si>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</si>
  <si>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</si>
  <si>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</si>
  <si>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</si>
  <si>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</si>
  <si>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</si>
  <si>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</si>
  <si>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</si>
  <si>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</si>
  <si>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</si>
  <si>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</si>
  <si>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</si>
  <si>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</si>
  <si>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</si>
  <si>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</si>
  <si>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</si>
  <si>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</si>
  <si>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</si>
  <si>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</si>
  <si>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</si>
  <si>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</si>
  <si>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</si>
  <si>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</si>
  <si>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</si>
  <si>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</si>
  <si>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</si>
  <si>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</si>
  <si>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</si>
  <si>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</si>
  <si>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</si>
  <si>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</si>
  <si>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</si>
  <si>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</si>
  <si>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</si>
  <si>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</si>
  <si>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</si>
  <si>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</si>
  <si>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</si>
  <si>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</si>
  <si>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</si>
  <si>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</si>
  <si>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</si>
  <si>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</si>
  <si>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</si>
  <si>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</si>
  <si>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</si>
  <si>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</si>
  <si>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</si>
  <si>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</si>
  <si>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</si>
  <si>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</si>
  <si>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</si>
  <si>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</si>
  <si>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</si>
  <si>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</si>
  <si>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</si>
  <si>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</si>
  <si>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</si>
  <si>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</si>
  <si>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</si>
  <si>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</si>
  <si>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</si>
  <si>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</si>
  <si>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</si>
  <si>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</si>
  <si>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</si>
  <si>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</si>
  <si>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</si>
  <si>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</si>
  <si>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</si>
  <si>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</si>
  <si>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</si>
  <si>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</si>
  <si>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</si>
  <si>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</si>
  <si>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</si>
  <si>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</si>
  <si>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</si>
  <si>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</si>
  <si>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</si>
  <si>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</si>
  <si>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</si>
  <si>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</si>
  <si>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</si>
  <si>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</si>
  <si>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</si>
  <si>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</si>
  <si>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</si>
  <si>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</si>
  <si>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</si>
  <si>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</si>
  <si>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</si>
  <si>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</si>
  <si>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</si>
  <si>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</si>
  <si>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</si>
  <si>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</si>
  <si>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</si>
  <si>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</si>
  <si>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</si>
  <si>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</si>
  <si>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</si>
  <si>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</si>
  <si>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</si>
  <si>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</si>
  <si>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</si>
  <si>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</si>
  <si>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</si>
  <si>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</si>
  <si>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</si>
  <si>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</si>
  <si>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</si>
  <si>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</si>
  <si>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</si>
  <si>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</si>
  <si>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</si>
  <si>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</si>
  <si>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</si>
  <si>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</si>
  <si>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</si>
  <si>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</si>
  <si>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</si>
  <si>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</si>
  <si>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</si>
  <si>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</si>
  <si>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</si>
  <si>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</si>
  <si>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</si>
  <si>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</si>
  <si>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</si>
  <si>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</si>
  <si>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</si>
  <si>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</si>
  <si>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</si>
  <si>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</si>
  <si>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</si>
  <si>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</si>
  <si>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</si>
  <si>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</si>
  <si>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</si>
  <si>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</si>
  <si>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</si>
  <si>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</si>
  <si>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</si>
  <si>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</si>
  <si>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</si>
  <si>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</si>
  <si>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</si>
  <si>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</si>
  <si>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</si>
  <si>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</si>
  <si>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</si>
  <si>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</si>
  <si>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</si>
  <si>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</si>
  <si>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</si>
  <si>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</si>
  <si>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</si>
  <si>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</si>
  <si>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</si>
  <si>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</si>
  <si>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</si>
  <si>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</si>
  <si>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</si>
  <si>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</si>
  <si>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</si>
  <si>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</si>
  <si>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</si>
  <si>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</si>
  <si>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</si>
  <si>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</si>
  <si>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</si>
  <si>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</si>
  <si>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</si>
  <si>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</si>
  <si>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</si>
  <si>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</si>
  <si>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</si>
  <si>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</si>
  <si>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</si>
  <si>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</si>
  <si>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</si>
  <si>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</si>
  <si>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</si>
  <si>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</si>
  <si>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</si>
  <si>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</si>
  <si>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</si>
  <si>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</si>
  <si>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</si>
  <si>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</si>
  <si>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</si>
  <si>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</si>
  <si>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</si>
  <si>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</si>
  <si>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</si>
  <si>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</si>
  <si>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</si>
  <si>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</si>
  <si>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</si>
  <si>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</si>
  <si>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</si>
  <si>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</si>
  <si>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</si>
  <si>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</si>
  <si>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</si>
  <si>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</si>
  <si>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</si>
  <si>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</si>
  <si>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</si>
  <si>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</si>
  <si>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</si>
  <si>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</si>
  <si>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</si>
  <si>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</si>
  <si>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</si>
  <si>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</si>
  <si>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</si>
  <si>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</si>
  <si>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</si>
  <si>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</si>
  <si>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</si>
  <si>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</si>
  <si>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</si>
  <si>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</si>
  <si>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</si>
  <si>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</si>
  <si>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</si>
  <si>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</si>
  <si>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</si>
  <si>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</si>
  <si>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</si>
  <si>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</si>
  <si>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</si>
  <si>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</si>
  <si>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</si>
  <si>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</si>
  <si>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</si>
  <si>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</si>
  <si>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</si>
  <si>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</si>
  <si>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</si>
  <si>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</si>
  <si>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</si>
  <si>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</si>
  <si>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</si>
  <si>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</si>
  <si>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</si>
  <si>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</si>
  <si>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</si>
  <si>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</si>
  <si>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</si>
  <si>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</si>
  <si>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</si>
  <si>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</si>
  <si>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</si>
  <si>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</si>
  <si>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</si>
  <si>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</si>
  <si>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</si>
  <si>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</si>
  <si>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</si>
  <si>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</si>
  <si>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</si>
  <si>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</si>
  <si>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</si>
  <si>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</si>
  <si>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</si>
  <si>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</si>
  <si>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</si>
  <si>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</si>
  <si>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</si>
  <si>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</si>
  <si>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</si>
  <si>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</si>
  <si>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</si>
  <si>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</si>
  <si>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</si>
  <si>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</si>
  <si>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</si>
  <si>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</si>
  <si>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</si>
  <si>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</si>
  <si>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</si>
  <si>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</si>
  <si>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</si>
  <si>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</si>
  <si>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</si>
  <si>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</si>
  <si>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</si>
  <si>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</si>
  <si>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</si>
  <si>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</si>
  <si>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</si>
  <si>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</si>
  <si>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</si>
  <si>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</si>
  <si>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</si>
  <si>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</si>
  <si>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</si>
  <si>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</si>
  <si>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</si>
  <si>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</si>
  <si>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</si>
  <si>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</si>
  <si>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</si>
  <si>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</si>
  <si>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</si>
  <si>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</si>
  <si>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</si>
  <si>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</si>
  <si>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</si>
  <si>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</si>
  <si>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</si>
  <si>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</si>
  <si>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</si>
  <si>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</si>
  <si>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</si>
  <si>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</si>
  <si>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</si>
  <si>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</si>
  <si>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</si>
  <si>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</si>
  <si>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</si>
  <si>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</si>
  <si>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</si>
  <si>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</si>
  <si>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</si>
  <si>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</si>
  <si>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</si>
  <si>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</si>
  <si>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</si>
  <si>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</si>
  <si>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</si>
  <si>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</si>
  <si>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</si>
  <si>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</si>
  <si>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</si>
  <si>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</si>
  <si>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</si>
  <si>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</si>
  <si>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</si>
  <si>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</si>
  <si>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</si>
  <si>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</si>
  <si>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</si>
  <si>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</si>
  <si>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</si>
  <si>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</si>
  <si>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</si>
  <si>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</si>
  <si>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</si>
  <si>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</si>
  <si>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</si>
  <si>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</si>
  <si>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</si>
  <si>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</si>
  <si>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</si>
  <si>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</si>
  <si>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</si>
  <si>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</si>
  <si>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</si>
  <si>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</si>
  <si>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</si>
  <si>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</si>
  <si>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</si>
  <si>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</si>
  <si>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</si>
  <si>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</si>
  <si>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</si>
  <si>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</si>
  <si>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</si>
  <si>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</si>
  <si>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</si>
  <si>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</si>
  <si>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</si>
  <si>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</si>
  <si>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</si>
  <si>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</si>
  <si>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</si>
  <si>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</si>
  <si>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</si>
  <si>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</si>
  <si>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</si>
  <si>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</si>
  <si>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</si>
  <si>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</si>
  <si>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</si>
  <si>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</si>
  <si>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</si>
  <si>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</si>
  <si>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</si>
  <si>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</si>
  <si>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</si>
  <si>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</si>
  <si>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</si>
  <si>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</si>
  <si>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</si>
  <si>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</si>
  <si>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</si>
  <si>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</si>
  <si>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</si>
  <si>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</si>
  <si>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</si>
  <si>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</si>
  <si>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</si>
  <si>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</si>
  <si>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</si>
  <si>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</si>
  <si>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</si>
  <si>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</si>
  <si>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</si>
  <si>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</si>
  <si>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</si>
  <si>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</si>
  <si>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</si>
  <si>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</si>
  <si>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</si>
  <si>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</si>
  <si>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</si>
  <si>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</si>
  <si>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</si>
  <si>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</si>
  <si>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</si>
  <si>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</si>
  <si>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</si>
  <si>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</si>
  <si>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</si>
  <si>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</si>
  <si>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</si>
  <si>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</si>
  <si>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</si>
  <si>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</si>
  <si>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</si>
  <si>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</si>
  <si>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</si>
  <si>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</si>
  <si>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</si>
  <si>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</si>
  <si>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</si>
  <si>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</si>
  <si>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</si>
  <si>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</si>
  <si>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</si>
  <si>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</si>
  <si>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</si>
  <si>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</si>
  <si>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</si>
  <si>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</si>
  <si>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</si>
  <si>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</si>
  <si>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</si>
  <si>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</si>
  <si>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</si>
  <si>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</si>
  <si>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</si>
  <si>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</si>
  <si>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</si>
  <si>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</si>
  <si>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</si>
  <si>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</si>
  <si>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</si>
  <si>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</si>
  <si>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</si>
  <si>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</si>
  <si>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</si>
  <si>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</si>
  <si>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</si>
  <si>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</si>
  <si>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</si>
  <si>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</si>
  <si>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</si>
  <si>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</si>
  <si>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</si>
  <si>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</si>
  <si>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</si>
  <si>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</si>
  <si>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</si>
  <si>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</si>
  <si>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</si>
  <si>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</si>
  <si>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</si>
  <si>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</si>
  <si>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</si>
  <si>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</si>
  <si>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</si>
  <si>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</si>
  <si>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</si>
  <si>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</si>
  <si>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</si>
  <si>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</si>
  <si>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</si>
  <si>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</si>
  <si>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</si>
  <si>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</si>
  <si>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</si>
  <si>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</si>
  <si>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</si>
  <si>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</si>
  <si>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</si>
  <si>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</si>
  <si>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</si>
  <si>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</si>
  <si>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</si>
  <si>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</si>
  <si>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</si>
  <si>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</si>
  <si>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</si>
  <si>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</si>
  <si>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</si>
  <si>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</si>
  <si>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</si>
  <si>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</si>
  <si>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</si>
  <si>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</si>
  <si>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</si>
  <si>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</si>
  <si>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</si>
  <si>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</si>
  <si>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</si>
  <si>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</si>
  <si>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</si>
  <si>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</si>
  <si>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</si>
  <si>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</si>
  <si>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</si>
  <si>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</si>
  <si>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</si>
  <si>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</si>
  <si>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</si>
  <si>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</si>
  <si>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</si>
  <si>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</si>
  <si>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</si>
  <si>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</si>
  <si>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</si>
  <si>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</si>
  <si>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</si>
  <si>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</si>
  <si>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</si>
  <si>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</si>
  <si>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</si>
  <si>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</si>
  <si>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</si>
  <si>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</si>
  <si>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</si>
  <si>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</si>
  <si>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</si>
  <si>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</si>
  <si>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</si>
  <si>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</si>
  <si>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</si>
  <si>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</si>
  <si>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</si>
  <si>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</si>
  <si>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</si>
  <si>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</si>
  <si>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</si>
  <si>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</si>
  <si>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</si>
  <si>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</si>
  <si>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</si>
  <si>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</si>
  <si>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</si>
  <si>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</si>
  <si>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</si>
  <si>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</si>
  <si>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</si>
  <si>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</si>
  <si>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</si>
  <si>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</si>
  <si>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</si>
  <si>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</si>
  <si>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</si>
  <si>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</si>
  <si>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</si>
  <si>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</si>
  <si>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</si>
  <si>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</si>
  <si>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</si>
  <si>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</si>
  <si>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</si>
  <si>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</si>
  <si>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</si>
  <si>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</si>
  <si>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</si>
  <si>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</si>
  <si>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</si>
  <si>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</si>
  <si>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</si>
  <si>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</si>
  <si>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</si>
  <si>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</si>
  <si>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</si>
  <si>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</si>
  <si>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</si>
  <si>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</si>
  <si>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</si>
  <si>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</si>
  <si>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</si>
  <si>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</si>
  <si>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</si>
  <si>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</si>
  <si>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</si>
  <si>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</si>
  <si>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</si>
  <si>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</si>
  <si>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</si>
  <si>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</si>
  <si>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</si>
  <si>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</si>
  <si>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</si>
  <si>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</si>
  <si>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</si>
  <si>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</si>
  <si>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</si>
  <si>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</si>
  <si>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</si>
  <si>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</si>
  <si>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</si>
  <si>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</si>
  <si>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</si>
  <si>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</si>
  <si>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</si>
  <si>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</si>
  <si>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</si>
  <si>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</si>
  <si>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</si>
  <si>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</si>
  <si>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</si>
  <si>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</si>
  <si>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</si>
  <si>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</si>
  <si>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</si>
  <si>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</si>
  <si>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</si>
  <si>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</si>
  <si>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</si>
  <si>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</si>
  <si>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</si>
  <si>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</si>
  <si>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</si>
  <si>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</si>
  <si>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</si>
  <si>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</si>
  <si>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</si>
  <si>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</si>
  <si>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</si>
  <si>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</si>
  <si>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</si>
  <si>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</si>
  <si>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</si>
  <si>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</si>
  <si>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</si>
  <si>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</si>
  <si>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</si>
  <si>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</si>
  <si>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</si>
  <si>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</si>
  <si>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</si>
  <si>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</si>
  <si>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</si>
  <si>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</si>
  <si>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</si>
  <si>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</si>
  <si>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</si>
  <si>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</si>
  <si>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</si>
  <si>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</si>
  <si>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</si>
  <si>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</si>
  <si>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</si>
  <si>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</si>
  <si>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</si>
  <si>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</si>
  <si>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</si>
  <si>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</si>
  <si>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</si>
  <si>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</si>
  <si>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</si>
  <si>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</si>
  <si>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</si>
  <si>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</si>
  <si>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</si>
  <si>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</si>
  <si>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</si>
  <si>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</si>
  <si>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</si>
  <si>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</si>
  <si>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</si>
  <si>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</si>
  <si>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</si>
  <si>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</si>
  <si>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</si>
  <si>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</si>
  <si>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</si>
  <si>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</si>
  <si>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</si>
  <si>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</si>
  <si>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</si>
  <si>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</si>
  <si>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</si>
  <si>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</si>
  <si>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</si>
  <si>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</si>
  <si>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</si>
  <si>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</si>
  <si>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</si>
  <si>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</si>
  <si>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</si>
  <si>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</si>
  <si>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</si>
  <si>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</si>
  <si>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</si>
  <si>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</si>
  <si>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</si>
  <si>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</si>
  <si>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</si>
  <si>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</si>
  <si>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</si>
  <si>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</si>
  <si>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</si>
  <si>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</si>
  <si>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</si>
  <si>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</si>
  <si>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</si>
  <si>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</si>
  <si>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</si>
  <si>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</si>
  <si>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</si>
  <si>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</si>
  <si>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</si>
  <si>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</si>
  <si>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</si>
  <si>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</si>
  <si>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</si>
  <si>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</si>
  <si>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</si>
  <si>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</si>
  <si>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</si>
  <si>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</si>
  <si>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</si>
  <si>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</si>
  <si>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</si>
  <si>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</si>
  <si>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</si>
  <si>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</si>
  <si>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</si>
  <si>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</si>
  <si>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</si>
  <si>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</si>
  <si>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</si>
  <si>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</si>
  <si>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</si>
  <si>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</si>
  <si>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</si>
  <si>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</si>
  <si>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</si>
  <si>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</si>
  <si>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</si>
  <si>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</si>
  <si>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</si>
  <si>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</si>
  <si>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</si>
  <si>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</si>
  <si>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</si>
  <si>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</si>
  <si>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</si>
  <si>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</si>
  <si>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</si>
  <si>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</si>
  <si>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</si>
  <si>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</si>
  <si>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</si>
  <si>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</si>
  <si>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</si>
  <si>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</si>
  <si>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</si>
  <si>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</si>
  <si>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</si>
  <si>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</si>
  <si>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</si>
  <si>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</si>
  <si>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</si>
  <si>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</si>
  <si>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</si>
  <si>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</si>
  <si>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</si>
  <si>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</si>
  <si>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</si>
  <si>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</si>
  <si>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</si>
  <si>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</si>
  <si>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</si>
  <si>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</si>
  <si>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</si>
  <si>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</si>
  <si>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</si>
  <si>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</si>
  <si>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</si>
  <si>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</si>
  <si>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</si>
  <si>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</si>
  <si>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</si>
  <si>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</si>
  <si>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</si>
  <si>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</si>
  <si>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</si>
  <si>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</si>
  <si>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</si>
  <si>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</si>
  <si>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</si>
  <si>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</si>
  <si>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</si>
  <si>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</si>
  <si>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</si>
  <si>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</si>
  <si>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</si>
  <si>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</si>
  <si>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</si>
  <si>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</si>
  <si>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</si>
  <si>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</si>
  <si>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</si>
  <si>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</si>
  <si>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</si>
  <si>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</si>
  <si>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</si>
  <si>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</si>
  <si>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</si>
  <si>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</si>
  <si>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</si>
  <si>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</si>
  <si>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</si>
  <si>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</si>
  <si>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</si>
  <si>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</si>
  <si>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</si>
  <si>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</si>
  <si>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</si>
  <si>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</si>
  <si>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</si>
  <si>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</si>
  <si>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</si>
  <si>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</si>
  <si>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</si>
  <si>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</si>
  <si>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</si>
  <si>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</si>
  <si>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</si>
  <si>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</si>
  <si>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</si>
  <si>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</si>
  <si>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</si>
  <si>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</si>
  <si>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</si>
  <si>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</si>
  <si>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</si>
  <si>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</si>
  <si>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</si>
  <si>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</si>
  <si>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</si>
  <si>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</si>
  <si>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</si>
  <si>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</si>
  <si>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</si>
  <si>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</si>
  <si>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</si>
  <si>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</si>
  <si>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</si>
  <si>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</si>
  <si>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</si>
  <si>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</si>
  <si>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</si>
  <si>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</si>
  <si>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</si>
  <si>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</si>
  <si>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</si>
  <si>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</si>
  <si>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</si>
  <si>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</si>
  <si>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</si>
  <si>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</si>
  <si>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</si>
  <si>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</si>
  <si>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</si>
  <si>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</si>
  <si>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</si>
  <si>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</si>
  <si>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</si>
  <si>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</si>
  <si>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</si>
  <si>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</si>
  <si>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</si>
  <si>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</si>
  <si>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</si>
  <si>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</si>
  <si>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</si>
  <si>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</si>
  <si>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</si>
  <si>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</si>
  <si>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</si>
  <si>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</si>
  <si>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</si>
  <si>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</si>
  <si>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</si>
  <si>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</si>
  <si>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</si>
  <si>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</si>
  <si>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</si>
  <si>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</si>
  <si>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</si>
  <si>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</si>
  <si>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</si>
  <si>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</si>
  <si>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</si>
  <si>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</si>
  <si>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</si>
  <si>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</si>
  <si>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</si>
  <si>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</si>
  <si>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</si>
  <si>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</si>
  <si>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</si>
  <si>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</si>
  <si>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</si>
  <si>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</si>
  <si>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</si>
  <si>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</si>
  <si>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</si>
  <si>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</si>
  <si>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</si>
  <si>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</si>
  <si>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</si>
  <si>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</si>
  <si>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</si>
  <si>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</si>
  <si>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</si>
  <si>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</si>
  <si>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</si>
  <si>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</si>
  <si>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</si>
  <si>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</si>
  <si>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</si>
  <si>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</si>
  <si>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</si>
  <si>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</si>
  <si>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</si>
  <si>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</si>
  <si>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</si>
  <si>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</si>
  <si>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</si>
  <si>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</si>
  <si>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</si>
  <si>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</si>
  <si>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</si>
  <si>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</si>
  <si>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</si>
  <si>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</si>
  <si>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</si>
  <si>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</si>
  <si>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</si>
  <si>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</si>
  <si>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</si>
  <si>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</si>
  <si>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</si>
  <si>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</si>
  <si>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</si>
  <si>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</si>
  <si>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</si>
  <si>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</si>
  <si>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</si>
  <si>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</si>
  <si>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</si>
  <si>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</si>
  <si>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</si>
  <si>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</si>
  <si>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</si>
  <si>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</si>
  <si>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</si>
  <si>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</si>
  <si>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</si>
  <si>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</si>
  <si>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</si>
  <si>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</si>
  <si>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</si>
  <si>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</si>
  <si>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</si>
  <si>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</si>
  <si>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</si>
  <si>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</si>
  <si>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</si>
  <si>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</si>
  <si>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</si>
  <si>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</si>
  <si>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</si>
  <si>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</si>
  <si>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</si>
  <si>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</si>
  <si>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</si>
  <si>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</si>
  <si>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</si>
  <si>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</si>
  <si>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</si>
  <si>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</si>
  <si>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</si>
  <si>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</si>
  <si>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</si>
  <si>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</si>
  <si>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</si>
  <si>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</si>
  <si>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</si>
  <si>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</si>
  <si>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</si>
  <si>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</si>
  <si>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</si>
  <si>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</si>
  <si>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</si>
  <si>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</si>
  <si>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</si>
  <si>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</si>
  <si>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</si>
  <si>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</si>
  <si>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</si>
  <si>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</si>
  <si>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</si>
  <si>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</si>
  <si>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</si>
  <si>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</si>
  <si>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</si>
  <si>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</si>
  <si>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</si>
  <si>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</si>
  <si>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</si>
  <si>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</si>
  <si>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</si>
  <si>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</si>
  <si>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</si>
  <si>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</si>
  <si>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</si>
  <si>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</si>
  <si>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</si>
  <si>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</si>
  <si>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</si>
  <si>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</si>
  <si>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</si>
  <si>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</si>
  <si>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</si>
  <si>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</si>
  <si>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</si>
  <si>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</si>
  <si>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</si>
  <si>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</si>
  <si>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</si>
  <si>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</si>
  <si>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</si>
  <si>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</si>
  <si>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</si>
  <si>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</si>
  <si>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</si>
  <si>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</si>
  <si>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</si>
  <si>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</si>
  <si>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</si>
  <si>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</si>
  <si>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</si>
  <si>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</si>
  <si>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</si>
  <si>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</si>
  <si>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</si>
  <si>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</si>
  <si>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</si>
  <si>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</si>
  <si>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</si>
  <si>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</si>
  <si>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</si>
  <si>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</si>
  <si>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</si>
  <si>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</si>
  <si>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</si>
  <si>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</si>
  <si>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</si>
  <si>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</si>
  <si>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</si>
  <si>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</si>
  <si>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</si>
  <si>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</si>
  <si>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</si>
  <si>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</si>
  <si>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</si>
  <si>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</si>
  <si>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</si>
  <si>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</si>
  <si>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</si>
  <si>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</si>
  <si>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</si>
  <si>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</si>
  <si>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</si>
  <si>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</si>
  <si>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</si>
  <si>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</si>
  <si>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</si>
  <si>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</si>
  <si>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</si>
  <si>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</si>
  <si>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</si>
  <si>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</si>
  <si>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</si>
  <si>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</si>
  <si>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</si>
  <si>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</si>
  <si>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</si>
  <si>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</si>
  <si>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</si>
  <si>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</si>
  <si>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</si>
  <si>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</si>
  <si>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</si>
  <si>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</si>
  <si>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</si>
  <si>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</si>
  <si>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</si>
  <si>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</si>
  <si>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</si>
  <si>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</si>
  <si>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</si>
  <si>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</si>
  <si>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</si>
  <si>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</si>
  <si>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</si>
  <si>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</si>
  <si>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</si>
  <si>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</si>
  <si>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</si>
  <si>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</si>
  <si>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</si>
  <si>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</si>
  <si>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</si>
  <si>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</si>
  <si>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</si>
  <si>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</si>
  <si>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</si>
  <si>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</si>
  <si>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</si>
  <si>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</si>
  <si>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</si>
  <si>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</si>
  <si>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</si>
  <si>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</si>
  <si>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</si>
  <si>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</si>
  <si>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</si>
  <si>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</si>
  <si>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</si>
  <si>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</si>
  <si>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</si>
  <si>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</si>
  <si>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</si>
  <si>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</si>
  <si>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</si>
  <si>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</si>
  <si>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</si>
  <si>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</si>
  <si>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</si>
  <si>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</si>
  <si>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</si>
  <si>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</si>
  <si>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</si>
  <si>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</si>
  <si>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</si>
  <si>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</si>
  <si>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</si>
  <si>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</si>
  <si>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</si>
  <si>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</si>
  <si>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</si>
  <si>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</si>
  <si>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</si>
  <si>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</si>
  <si>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</si>
  <si>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</si>
  <si>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</si>
  <si>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</si>
  <si>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</si>
  <si>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</si>
  <si>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</si>
  <si>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</si>
  <si>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</si>
  <si>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</si>
  <si>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</si>
  <si>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</si>
  <si>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</si>
  <si>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</si>
  <si>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</si>
  <si>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</si>
  <si>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</si>
  <si>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</si>
  <si>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</si>
  <si>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</si>
  <si>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</si>
  <si>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</si>
  <si>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</si>
  <si>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</si>
  <si>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</si>
  <si>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</si>
  <si>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</si>
  <si>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</si>
  <si>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</si>
  <si>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</si>
  <si>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</si>
  <si>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</si>
  <si>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</si>
  <si>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</si>
  <si>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</si>
  <si>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</si>
  <si>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</si>
  <si>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</si>
  <si>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</si>
  <si>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</si>
  <si>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</si>
  <si>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</si>
  <si>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</si>
  <si>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</si>
  <si>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</si>
  <si>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</si>
  <si>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</si>
  <si>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</si>
  <si>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</si>
  <si>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</si>
  <si>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</si>
  <si>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</si>
  <si>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</si>
  <si>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</si>
  <si>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</si>
  <si>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</si>
  <si>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</si>
  <si>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</si>
  <si>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</si>
  <si>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</si>
  <si>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</si>
  <si>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</si>
  <si>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</si>
  <si>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</si>
  <si>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</si>
  <si>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</si>
  <si>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</si>
  <si>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</si>
  <si>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</si>
  <si>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</si>
  <si>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</si>
  <si>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</si>
  <si>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</si>
  <si>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</si>
  <si>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</si>
  <si>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</si>
  <si>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</si>
  <si>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</si>
  <si>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</si>
  <si>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</si>
  <si>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</si>
  <si>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</si>
  <si>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</si>
  <si>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</si>
  <si>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</si>
  <si>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</si>
  <si>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</si>
  <si>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</si>
  <si>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</si>
  <si>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</si>
  <si>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</si>
  <si>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</si>
  <si>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</si>
  <si>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</si>
  <si>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</si>
  <si>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</si>
  <si>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</si>
  <si>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</si>
  <si>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</si>
  <si>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</si>
  <si>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</si>
  <si>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</si>
  <si>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</si>
  <si>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</si>
  <si>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</si>
  <si>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</si>
  <si>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</si>
  <si>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</si>
  <si>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</si>
  <si>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</si>
  <si>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</si>
  <si>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</si>
  <si>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</si>
  <si>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</si>
  <si>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</si>
  <si>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</si>
  <si>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</si>
  <si>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</si>
  <si>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</si>
  <si>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</si>
  <si>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</si>
  <si>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</si>
  <si>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</si>
  <si>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</si>
  <si>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</si>
  <si>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</si>
  <si>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</si>
  <si>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</si>
  <si>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</si>
  <si>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</si>
  <si>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</si>
  <si>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</si>
  <si>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</si>
  <si>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</si>
  <si>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</si>
  <si>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</si>
  <si>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</si>
  <si>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</si>
  <si>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</si>
  <si>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</si>
  <si>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</si>
  <si>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</si>
  <si>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</si>
  <si>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</si>
  <si>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</si>
  <si>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</si>
  <si>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</si>
  <si>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</si>
  <si>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</si>
  <si>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</si>
  <si>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</si>
  <si>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</si>
  <si>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</si>
  <si>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</si>
  <si>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</si>
  <si>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</si>
  <si>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</si>
  <si>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</si>
  <si>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</si>
  <si>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</si>
  <si>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</si>
  <si>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</si>
  <si>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</si>
  <si>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</si>
  <si>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</si>
  <si>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</si>
  <si>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</si>
  <si>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</si>
  <si>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</si>
  <si>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</si>
  <si>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</si>
  <si>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</si>
  <si>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</si>
  <si>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</si>
  <si>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</si>
  <si>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</si>
  <si>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</si>
  <si>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</si>
  <si>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</si>
  <si>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</si>
  <si>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</si>
  <si>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</si>
  <si>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</si>
  <si>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</si>
  <si>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</si>
  <si>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</si>
  <si>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</si>
  <si>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</si>
  <si>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</si>
  <si>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</si>
  <si>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</si>
  <si>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</si>
  <si>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</si>
  <si>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</si>
  <si>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</si>
  <si>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</si>
  <si>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</si>
  <si>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</si>
  <si>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</si>
  <si>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</si>
  <si>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</si>
  <si>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</si>
  <si>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</si>
  <si>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</si>
  <si>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</si>
  <si>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</si>
  <si>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</si>
  <si>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</si>
  <si>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</si>
  <si>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</si>
  <si>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</si>
  <si>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</si>
  <si>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</si>
  <si>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</si>
  <si>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</si>
  <si>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</si>
  <si>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</si>
  <si>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</si>
  <si>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</si>
  <si>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</si>
  <si>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</si>
  <si>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</si>
  <si>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</si>
  <si>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</si>
  <si>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</si>
  <si>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</si>
  <si>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</si>
  <si>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</si>
  <si>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</si>
  <si>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</si>
  <si>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</si>
  <si>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</si>
  <si>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</si>
  <si>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</si>
  <si>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</si>
  <si>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</si>
  <si>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</si>
  <si>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</si>
  <si>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</si>
  <si>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</si>
  <si>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</si>
  <si>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</si>
  <si>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</si>
  <si>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</si>
  <si>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</si>
  <si>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</si>
  <si>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</si>
  <si>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</si>
  <si>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</si>
  <si>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</si>
  <si>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</si>
  <si>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</si>
  <si>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</si>
  <si>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</si>
  <si>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</si>
  <si>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</si>
  <si>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</si>
  <si>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</si>
  <si>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</si>
  <si>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</si>
  <si>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</si>
  <si>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</si>
  <si>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</si>
  <si>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</si>
  <si>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</si>
  <si>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</si>
  <si>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</si>
  <si>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</si>
  <si>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</si>
  <si>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</si>
  <si>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</si>
  <si>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</si>
  <si>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</si>
  <si>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</si>
  <si>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</si>
  <si>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</si>
  <si>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</si>
  <si>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</si>
  <si>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</si>
  <si>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</si>
  <si>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</si>
  <si>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</si>
  <si>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</si>
  <si>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</si>
  <si>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</si>
  <si>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</si>
  <si>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</si>
  <si>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</si>
  <si>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</si>
  <si>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</si>
  <si>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</si>
  <si>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</si>
  <si>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</si>
  <si>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</si>
  <si>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</si>
  <si>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</si>
  <si>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</si>
  <si>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</si>
  <si>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</si>
  <si>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</si>
  <si>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</si>
  <si>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</si>
  <si>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</si>
  <si>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</si>
  <si>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</si>
  <si>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</si>
  <si>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</si>
  <si>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</si>
  <si>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</si>
  <si>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</si>
  <si>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</si>
  <si>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</si>
  <si>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</si>
  <si>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</si>
  <si>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</si>
  <si>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</si>
  <si>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</si>
  <si>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</si>
  <si>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</si>
  <si>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</si>
  <si>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</si>
  <si>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</si>
  <si>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</si>
  <si>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</si>
  <si>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</si>
  <si>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</si>
  <si>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</si>
  <si>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</si>
  <si>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</si>
  <si>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</si>
  <si>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</si>
  <si>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</si>
  <si>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</si>
  <si>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</si>
  <si>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</si>
  <si>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</si>
  <si>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</si>
  <si>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</si>
  <si>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</si>
  <si>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</si>
  <si>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</si>
  <si>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</si>
  <si>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</si>
  <si>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</si>
  <si>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</si>
  <si>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</si>
  <si>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</si>
  <si>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</si>
  <si>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</si>
  <si>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</si>
  <si>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</si>
  <si>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</si>
  <si>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</si>
  <si>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</si>
  <si>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</si>
  <si>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</si>
  <si>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</si>
  <si>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</si>
  <si>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</si>
  <si>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</si>
  <si>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</si>
  <si>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</si>
  <si>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</si>
  <si>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</si>
  <si>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</si>
  <si>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</si>
  <si>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</si>
  <si>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</si>
  <si>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</si>
  <si>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</si>
  <si>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</si>
  <si>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</si>
  <si>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</si>
  <si>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</si>
  <si>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</si>
  <si>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</si>
  <si>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</si>
  <si>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</si>
  <si>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</si>
  <si>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</si>
  <si>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</si>
  <si>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</si>
  <si>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</si>
  <si>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</si>
  <si>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</si>
  <si>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</si>
  <si>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</si>
  <si>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</si>
  <si>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</si>
  <si>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</si>
  <si>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</si>
  <si>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</si>
  <si>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</si>
  <si>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</si>
  <si>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</si>
  <si>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</si>
  <si>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</si>
  <si>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</si>
  <si>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</si>
  <si>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</si>
  <si>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</si>
  <si>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</si>
  <si>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</si>
  <si>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</si>
  <si>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</si>
  <si>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</si>
  <si>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</si>
  <si>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</si>
  <si>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</si>
  <si>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</si>
  <si>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</si>
  <si>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</si>
  <si>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</si>
  <si>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</si>
  <si>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</si>
  <si>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</si>
  <si>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</si>
  <si>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</si>
  <si>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</si>
  <si>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</si>
  <si>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</si>
  <si>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</si>
  <si>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</si>
  <si>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</si>
  <si>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</si>
  <si>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</si>
  <si>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</si>
  <si>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</si>
  <si>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</si>
  <si>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</si>
  <si>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</si>
  <si>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</si>
  <si>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</si>
  <si>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</si>
  <si>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</si>
  <si>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</si>
  <si>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</si>
  <si>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</si>
  <si>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</si>
  <si>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</si>
  <si>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</si>
  <si>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</si>
  <si>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</si>
  <si>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</si>
  <si>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</si>
  <si>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</si>
  <si>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</si>
  <si>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</si>
  <si>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</si>
  <si>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</si>
  <si>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</si>
  <si>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</si>
  <si>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</si>
  <si>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</si>
  <si>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</si>
  <si>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</si>
  <si>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</si>
  <si>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</si>
  <si>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</si>
  <si>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</si>
  <si>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</si>
  <si>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</si>
  <si>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</si>
  <si>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</si>
  <si>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</si>
  <si>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</si>
  <si>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</si>
  <si>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</si>
  <si>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</si>
  <si>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</si>
  <si>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</si>
  <si>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</si>
  <si>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</si>
  <si>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</si>
  <si>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</si>
  <si>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</si>
  <si>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</si>
  <si>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</si>
  <si>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</si>
  <si>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</si>
  <si>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</si>
  <si>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</si>
  <si>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</si>
  <si>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</si>
  <si>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</si>
  <si>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</si>
  <si>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</si>
  <si>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</si>
  <si>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</si>
  <si>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</si>
  <si>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</si>
  <si>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</si>
  <si>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</si>
  <si>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</si>
  <si>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</si>
  <si>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</si>
  <si>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</si>
  <si>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</si>
  <si>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</si>
  <si>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</si>
  <si>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</si>
  <si>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</si>
  <si>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</si>
  <si>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</si>
  <si>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</si>
  <si>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</si>
  <si>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</si>
  <si>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</si>
  <si>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</si>
  <si>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</si>
  <si>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</si>
  <si>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</si>
  <si>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</si>
  <si>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</si>
  <si>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</si>
  <si>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</si>
  <si>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</si>
  <si>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</si>
  <si>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</si>
  <si>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</si>
  <si>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</si>
  <si>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</si>
  <si>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</si>
  <si>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</si>
  <si>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</si>
  <si>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</si>
  <si>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</si>
  <si>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</si>
  <si>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</si>
  <si>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</si>
  <si>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</si>
  <si>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</si>
  <si>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</si>
  <si>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</si>
  <si>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</si>
  <si>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</si>
  <si>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</si>
  <si>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</si>
  <si>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</si>
  <si>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</si>
  <si>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</si>
  <si>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</si>
  <si>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</si>
  <si>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</si>
  <si>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</si>
  <si>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</si>
  <si>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</si>
  <si>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</si>
  <si>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</si>
  <si>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</si>
  <si>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</si>
  <si>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</si>
  <si>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</si>
  <si>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</si>
  <si>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</si>
  <si>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</si>
  <si>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</si>
  <si>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</si>
  <si>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</si>
  <si>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</si>
  <si>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</si>
  <si>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</si>
  <si>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</si>
  <si>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</si>
  <si>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</si>
  <si>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</si>
  <si>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</si>
  <si>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</si>
  <si>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</si>
  <si>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</si>
  <si>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</si>
  <si>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</si>
  <si>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</si>
  <si>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</si>
  <si>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</si>
  <si>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</si>
  <si>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</si>
  <si>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</si>
  <si>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</si>
  <si>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</si>
  <si>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</si>
  <si>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</si>
  <si>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</si>
  <si>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</si>
  <si>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</si>
  <si>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</si>
  <si>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</si>
  <si>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</si>
  <si>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</si>
  <si>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</si>
  <si>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</si>
  <si>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</si>
  <si>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</si>
  <si>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</si>
  <si>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</si>
  <si>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</si>
  <si>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</si>
  <si>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</si>
  <si>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</si>
  <si>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</si>
  <si>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</si>
  <si>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</si>
  <si>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</si>
  <si>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</si>
  <si>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</si>
  <si>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</si>
  <si>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</si>
  <si>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</si>
  <si>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</si>
  <si>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</si>
  <si>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</si>
  <si>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</si>
  <si>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</si>
  <si>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</si>
  <si>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</si>
  <si>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</si>
  <si>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</si>
  <si>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</si>
  <si>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</si>
  <si>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</si>
  <si>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</si>
  <si>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</si>
  <si>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</si>
  <si>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</si>
  <si>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</si>
  <si>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</si>
  <si>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</si>
  <si>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</si>
  <si>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</si>
  <si>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</si>
  <si>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</si>
  <si>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</si>
  <si>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</si>
  <si>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</si>
  <si>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</si>
  <si>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</si>
  <si>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</si>
  <si>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</si>
  <si>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</si>
  <si>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</si>
  <si>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</si>
  <si>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</si>
  <si>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</si>
  <si>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</si>
  <si>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</si>
  <si>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</si>
  <si>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</si>
  <si>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</si>
  <si>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</si>
  <si>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</si>
  <si>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</si>
  <si>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</si>
  <si>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</si>
  <si>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</si>
  <si>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</si>
  <si>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</si>
  <si>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</si>
  <si>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</si>
  <si>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</si>
  <si>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</si>
  <si>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</si>
  <si>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</si>
  <si>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</si>
  <si>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</si>
  <si>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</si>
  <si>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</si>
  <si>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</si>
  <si>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</si>
  <si>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</si>
  <si>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</si>
  <si>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</si>
  <si>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</si>
  <si>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</si>
  <si>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</si>
  <si>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</si>
  <si>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</si>
  <si>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</si>
  <si>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</si>
  <si>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</si>
  <si>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</si>
  <si>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</si>
  <si>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</si>
  <si>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</si>
  <si>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</si>
  <si>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</si>
  <si>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</si>
  <si>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</si>
  <si>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</si>
  <si>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</si>
  <si>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</si>
  <si>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</si>
  <si>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</si>
  <si>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</si>
  <si>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</si>
  <si>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</si>
  <si>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</si>
  <si>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</si>
  <si>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</si>
  <si>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</si>
  <si>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</si>
  <si>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</si>
  <si>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</si>
  <si>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</si>
  <si>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</si>
  <si>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</si>
  <si>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</si>
  <si>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</si>
  <si>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</si>
  <si>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</si>
  <si>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</si>
  <si>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</si>
  <si>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</si>
  <si>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</si>
  <si>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</si>
  <si>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</si>
  <si>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</si>
  <si>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</si>
  <si>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</si>
  <si>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</si>
  <si>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</si>
  <si>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</si>
  <si>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</si>
  <si>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</si>
  <si>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</si>
  <si>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</si>
  <si>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</si>
  <si>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</si>
  <si>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</si>
  <si>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</si>
  <si>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</si>
  <si>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</si>
  <si>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</si>
  <si>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</si>
  <si>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</si>
  <si>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</si>
  <si>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</si>
  <si>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</si>
  <si>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</si>
  <si>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</si>
  <si>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</si>
  <si>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</si>
  <si>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</si>
  <si>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</si>
  <si>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</si>
  <si>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</si>
  <si>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</si>
  <si>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</si>
  <si>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</si>
  <si>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</si>
  <si>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</si>
  <si>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</si>
  <si>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</si>
  <si>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</si>
  <si>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</si>
  <si>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</si>
  <si>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</si>
  <si>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</si>
  <si>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</si>
  <si>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</si>
  <si>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</si>
  <si>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</si>
  <si>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</si>
  <si>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</si>
  <si>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</si>
  <si>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</si>
  <si>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</si>
  <si>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</si>
  <si>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</si>
  <si>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</si>
  <si>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</si>
  <si>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</si>
  <si>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</si>
  <si>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</si>
  <si>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</si>
  <si>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</si>
  <si>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</si>
  <si>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</si>
  <si>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</si>
  <si>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</si>
  <si>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</si>
  <si>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</si>
  <si>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</si>
  <si>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</si>
  <si>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</si>
  <si>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</si>
  <si>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</si>
  <si>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</si>
  <si>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</si>
  <si>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</si>
  <si>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</si>
  <si>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</si>
  <si>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</si>
  <si>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</si>
  <si>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</si>
  <si>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</si>
  <si>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</si>
  <si>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</si>
  <si>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</si>
  <si>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</si>
  <si>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</si>
  <si>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</si>
  <si>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</si>
  <si>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</si>
  <si>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</si>
  <si>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</si>
  <si>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</si>
  <si>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</si>
  <si>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</si>
  <si>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</si>
  <si>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</si>
  <si>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</si>
  <si>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</si>
  <si>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</si>
  <si>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</si>
  <si>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</si>
  <si>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</si>
  <si>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</si>
  <si>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</si>
  <si>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</si>
  <si>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</si>
  <si>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</si>
  <si>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</si>
  <si>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</si>
  <si>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</si>
  <si>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</si>
  <si>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</si>
  <si>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</si>
  <si>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</si>
  <si>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</si>
  <si>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</si>
  <si>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</si>
  <si>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</si>
  <si>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</si>
  <si>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</si>
  <si>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</si>
  <si>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</si>
  <si>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</si>
  <si>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</si>
  <si>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</si>
  <si>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</si>
  <si>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</si>
  <si>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</si>
  <si>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</si>
  <si>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</si>
  <si>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</si>
  <si>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</si>
  <si>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</si>
  <si>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</si>
  <si>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</si>
  <si>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</si>
  <si>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</si>
  <si>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</si>
  <si>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</si>
  <si>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</si>
  <si>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</si>
  <si>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</si>
  <si>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</si>
  <si>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</si>
  <si>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</si>
  <si>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</si>
  <si>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</si>
  <si>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</si>
  <si>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</si>
  <si>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</si>
  <si>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</si>
  <si>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</si>
  <si>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</si>
  <si>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</si>
  <si>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</si>
  <si>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</si>
  <si>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</si>
  <si>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</si>
  <si>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</si>
  <si>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</si>
  <si>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</si>
  <si>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</si>
  <si>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</si>
  <si>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</si>
  <si>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</si>
  <si>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</si>
  <si>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</si>
  <si>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</si>
  <si>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</si>
  <si>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</si>
  <si>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</si>
  <si>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</si>
  <si>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</si>
  <si>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</si>
  <si>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</si>
  <si>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</si>
  <si>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</si>
  <si>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</si>
  <si>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</si>
  <si>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</si>
  <si>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</si>
  <si>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</si>
  <si>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</si>
  <si>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</si>
  <si>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</si>
  <si>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</si>
  <si>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</si>
  <si>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</si>
  <si>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</si>
  <si>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</si>
  <si>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</si>
  <si>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</si>
  <si>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</si>
  <si>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</si>
  <si>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</si>
  <si>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</si>
  <si>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</si>
  <si>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</si>
  <si>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</si>
  <si>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</si>
  <si>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</si>
  <si>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</si>
  <si>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</si>
  <si>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</si>
  <si>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</si>
  <si>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</si>
  <si>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</si>
  <si>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</si>
  <si>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</si>
  <si>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</si>
  <si>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</si>
  <si>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</si>
  <si>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</si>
  <si>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</si>
  <si>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</si>
  <si>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</si>
  <si>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</si>
  <si>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</si>
  <si>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</si>
  <si>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</si>
  <si>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</si>
  <si>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</si>
  <si>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</si>
  <si>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</si>
  <si>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</si>
  <si>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</si>
  <si>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</si>
  <si>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</si>
  <si>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</si>
  <si>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</si>
  <si>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</si>
  <si>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</si>
  <si>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</si>
  <si>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</si>
  <si>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</si>
  <si>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</si>
  <si>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</si>
  <si>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</si>
  <si>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</si>
  <si>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</si>
  <si>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</si>
  <si>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</si>
  <si>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</si>
  <si>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</si>
  <si>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</si>
  <si>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</si>
  <si>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</si>
  <si>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</si>
  <si>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</si>
  <si>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</si>
  <si>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</si>
  <si>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</si>
  <si>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</si>
  <si>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</si>
  <si>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</si>
  <si>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</si>
  <si>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</si>
  <si>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</si>
  <si>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</si>
  <si>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</si>
  <si>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</si>
  <si>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</si>
  <si>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</si>
  <si>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</si>
  <si>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</si>
  <si>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</si>
  <si>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</si>
  <si>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</si>
  <si>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</si>
  <si>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</si>
  <si>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</si>
  <si>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</si>
  <si>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</si>
  <si>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</si>
  <si>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</si>
  <si>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</si>
  <si>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</si>
  <si>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</si>
  <si>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</si>
  <si>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</si>
  <si>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</si>
  <si>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</si>
  <si>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</si>
  <si>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</si>
  <si>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</si>
  <si>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</si>
  <si>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</si>
  <si>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</si>
  <si>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</si>
  <si>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</si>
  <si>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</si>
  <si>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</si>
  <si>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</si>
  <si>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</si>
  <si>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</si>
  <si>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</si>
  <si>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</si>
  <si>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</si>
  <si>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</si>
  <si>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</si>
  <si>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</si>
  <si>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</si>
  <si>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</si>
  <si>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</si>
  <si>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</si>
  <si>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</si>
  <si>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</si>
  <si>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</si>
  <si>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</si>
  <si>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</si>
  <si>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</si>
  <si>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</si>
  <si>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</si>
  <si>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</si>
  <si>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</si>
  <si>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</si>
  <si>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</si>
  <si>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</si>
  <si>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</si>
  <si>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</si>
  <si>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</si>
  <si>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</si>
  <si>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</si>
  <si>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</si>
  <si>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</si>
  <si>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</si>
  <si>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</si>
  <si>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</si>
  <si>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</si>
  <si>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</si>
  <si>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</si>
  <si>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</si>
  <si>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</si>
  <si>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</si>
  <si>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</si>
  <si>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</si>
  <si>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</si>
  <si>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</si>
  <si>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</si>
  <si>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</si>
  <si>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</si>
  <si>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</si>
  <si>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</si>
  <si>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</si>
  <si>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</si>
  <si>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</si>
  <si>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</si>
  <si>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</si>
  <si>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</si>
  <si>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</si>
  <si>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</si>
  <si>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</si>
  <si>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</si>
  <si>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</si>
  <si>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</si>
  <si>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</si>
  <si>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</si>
  <si>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</si>
  <si>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</si>
  <si>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</si>
  <si>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</si>
  <si>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</si>
  <si>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</si>
  <si>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</si>
  <si>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</si>
  <si>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</si>
  <si>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</si>
  <si>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</si>
  <si>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</si>
  <si>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</si>
  <si>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</si>
  <si>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</si>
  <si>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</si>
  <si>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</si>
  <si>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</si>
  <si>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</si>
  <si>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</si>
  <si>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</si>
  <si>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</si>
  <si>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</si>
  <si>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</si>
  <si>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</si>
  <si>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</si>
  <si>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</si>
  <si>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</si>
  <si>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</si>
  <si>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</si>
  <si>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</si>
  <si>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</si>
  <si>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</si>
  <si>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</si>
  <si>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</si>
  <si>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</si>
  <si>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</si>
  <si>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</si>
  <si>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</si>
  <si>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</si>
  <si>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</si>
  <si>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</si>
  <si>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</si>
  <si>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</si>
  <si>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</si>
  <si>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</si>
  <si>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</si>
  <si>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</si>
  <si>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</si>
  <si>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</si>
  <si>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</si>
  <si>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</si>
  <si>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</si>
  <si>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</si>
  <si>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</si>
  <si>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</si>
  <si>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</si>
  <si>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</si>
  <si>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</si>
  <si>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</si>
  <si>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</si>
  <si>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</si>
  <si>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</si>
  <si>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</si>
  <si>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</si>
  <si>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</si>
  <si>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</si>
  <si>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</si>
  <si>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</si>
  <si>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</si>
  <si>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</si>
  <si>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</si>
  <si>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</si>
  <si>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</si>
  <si>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</si>
  <si>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</si>
  <si>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</si>
  <si>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</si>
  <si>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</si>
  <si>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</si>
  <si>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</si>
  <si>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</si>
  <si>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</si>
  <si>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</si>
  <si>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</si>
  <si>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</si>
  <si>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</si>
  <si>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</si>
  <si>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</si>
  <si>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</si>
  <si>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</si>
  <si>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</si>
  <si>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</si>
  <si>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</si>
  <si>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</si>
  <si>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</si>
  <si>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</si>
  <si>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</si>
  <si>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</si>
  <si>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</si>
  <si>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</si>
  <si>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</si>
  <si>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</si>
  <si>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</si>
  <si>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</si>
  <si>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</si>
  <si>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</si>
  <si>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</si>
  <si>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</si>
  <si>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</si>
  <si>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</si>
  <si>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</si>
  <si>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</si>
  <si>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</si>
  <si>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</si>
  <si>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</si>
  <si>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</si>
  <si>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</si>
  <si>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</si>
  <si>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</si>
  <si>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</si>
  <si>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</si>
  <si>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</si>
  <si>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</si>
  <si>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</si>
  <si>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</si>
  <si>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</si>
  <si>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</si>
  <si>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</si>
  <si>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</si>
  <si>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</si>
  <si>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</si>
  <si>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</si>
  <si>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</si>
  <si>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</si>
  <si>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</si>
  <si>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</si>
  <si>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</si>
  <si>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</si>
  <si>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</si>
  <si>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</si>
  <si>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</si>
  <si>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</si>
  <si>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</si>
  <si>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</si>
  <si>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</si>
  <si>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</si>
  <si>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</si>
  <si>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</si>
  <si>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</si>
  <si>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</si>
  <si>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</si>
  <si>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</si>
  <si>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</si>
  <si>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</si>
  <si>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</si>
  <si>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</si>
  <si>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</si>
  <si>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</si>
  <si>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</si>
  <si>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</si>
  <si>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</si>
  <si>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</si>
  <si>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</si>
  <si>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</si>
  <si>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</si>
  <si>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</si>
  <si>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</si>
  <si>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</si>
  <si>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</si>
  <si>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</si>
  <si>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</si>
  <si>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</si>
  <si>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</si>
  <si>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</si>
  <si>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</si>
  <si>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</si>
  <si>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</si>
  <si>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</si>
  <si>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</si>
  <si>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</si>
  <si>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</si>
  <si>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</si>
  <si>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</si>
  <si>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</si>
  <si>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</si>
  <si>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</si>
  <si>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</si>
  <si>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</si>
  <si>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</si>
  <si>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</si>
  <si>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</si>
  <si>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</si>
  <si>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</si>
  <si>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</si>
  <si>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</si>
  <si>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</si>
  <si>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</si>
  <si>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</si>
  <si>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</si>
  <si>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</si>
  <si>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</si>
  <si>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</si>
  <si>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</si>
  <si>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</si>
  <si>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</si>
  <si>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</si>
  <si>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</si>
  <si>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</si>
  <si>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</si>
  <si>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</si>
  <si>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</si>
  <si>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</si>
  <si>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</si>
  <si>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</si>
  <si>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</si>
  <si>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</si>
  <si>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</si>
  <si>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</si>
  <si>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</si>
  <si>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</si>
  <si>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</si>
  <si>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</si>
  <si>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</si>
  <si>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</si>
  <si>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</si>
  <si>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</si>
  <si>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</si>
  <si>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</si>
  <si>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</si>
  <si>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</si>
  <si>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</si>
  <si>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</si>
  <si>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</si>
  <si>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</si>
  <si>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</si>
  <si>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</si>
  <si>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</si>
  <si>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</si>
  <si>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</si>
  <si>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</si>
  <si>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</si>
  <si>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</si>
  <si>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</si>
  <si>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</si>
  <si>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</si>
  <si>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</si>
  <si>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</si>
  <si>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</si>
  <si>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</si>
  <si>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</si>
  <si>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</si>
  <si>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</si>
  <si>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</si>
  <si>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</si>
  <si>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</si>
  <si>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</si>
  <si>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</si>
  <si>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</si>
  <si>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</si>
  <si>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</si>
  <si>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</si>
  <si>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</si>
  <si>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</si>
  <si>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</si>
  <si>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</si>
  <si>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</si>
  <si>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</si>
  <si>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</si>
  <si>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</si>
  <si>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</si>
  <si>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</si>
  <si>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</si>
  <si>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</si>
  <si>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</si>
  <si>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</si>
  <si>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</si>
  <si>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</si>
  <si>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</si>
  <si>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</si>
  <si>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</si>
  <si>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</si>
  <si>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</si>
  <si>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</si>
  <si>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</si>
  <si>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</si>
  <si>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</si>
  <si>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</si>
  <si>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</si>
  <si>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</si>
  <si>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</si>
  <si>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</si>
  <si>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</si>
  <si>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</si>
  <si>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</si>
  <si>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</si>
  <si>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</si>
  <si>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</si>
  <si>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</si>
  <si>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</si>
  <si>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</si>
  <si>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</si>
  <si>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</si>
  <si>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</si>
  <si>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</si>
  <si>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</si>
  <si>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</si>
  <si>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</si>
  <si>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</si>
  <si>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</si>
  <si>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</si>
  <si>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</si>
  <si>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</si>
  <si>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</si>
  <si>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</si>
  <si>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</si>
  <si>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</si>
  <si>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</si>
  <si>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</si>
  <si>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</si>
  <si>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</si>
  <si>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</si>
  <si>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</si>
  <si>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</si>
  <si>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</si>
  <si>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</si>
  <si>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</si>
  <si>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</si>
  <si>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</si>
  <si>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</si>
  <si>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</si>
  <si>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</si>
  <si>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</si>
  <si>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</si>
  <si>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</si>
  <si>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</si>
  <si>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</si>
  <si>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</si>
  <si>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</si>
  <si>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</si>
  <si>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</si>
  <si>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</si>
  <si>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</si>
  <si>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</si>
  <si>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</si>
  <si>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</si>
  <si>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</si>
  <si>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</si>
  <si>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</si>
  <si>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</si>
  <si>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</si>
  <si>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</si>
  <si>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</si>
  <si>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</si>
  <si>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</si>
  <si>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</si>
  <si>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</si>
  <si>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</si>
  <si>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</si>
  <si>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</si>
  <si>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</si>
  <si>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</si>
  <si>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</si>
  <si>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</si>
  <si>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</si>
  <si>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</si>
  <si>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</si>
  <si>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</si>
  <si>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</si>
  <si>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</si>
  <si>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</si>
  <si>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</si>
  <si>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</si>
  <si>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</si>
  <si>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</si>
  <si>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</si>
  <si>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</si>
  <si>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</si>
  <si>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</si>
  <si>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</si>
  <si>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</si>
  <si>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</si>
  <si>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</si>
  <si>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</si>
  <si>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</si>
  <si>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</si>
  <si>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</si>
  <si>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</si>
  <si>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</si>
  <si>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</si>
  <si>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</si>
  <si>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</si>
  <si>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</si>
  <si>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</si>
  <si>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</si>
  <si>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</si>
  <si>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</si>
  <si>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</si>
  <si>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</si>
  <si>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</si>
  <si>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</si>
  <si>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</si>
  <si>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</si>
  <si>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</si>
  <si>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</si>
  <si>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</si>
  <si>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</si>
  <si>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</si>
  <si>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</si>
  <si>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</si>
  <si>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</si>
  <si>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</si>
  <si>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</si>
  <si>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</si>
  <si>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</si>
  <si>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</si>
  <si>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</si>
  <si>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</si>
  <si>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</si>
  <si>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</si>
  <si>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</si>
  <si>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</si>
  <si>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</si>
  <si>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</si>
  <si>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</si>
  <si>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</si>
  <si>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</si>
  <si>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</si>
  <si>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</si>
  <si>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</si>
  <si>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</si>
  <si>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</si>
  <si>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</si>
  <si>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</si>
  <si>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</si>
  <si>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</si>
  <si>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</si>
  <si>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</si>
  <si>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</si>
  <si>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</si>
  <si>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</si>
  <si>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</si>
  <si>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</si>
  <si>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</si>
  <si>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</si>
  <si>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</si>
  <si>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</si>
  <si>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</si>
  <si>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</si>
  <si>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</si>
  <si>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</si>
  <si>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</si>
  <si>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</si>
  <si>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</si>
  <si>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</si>
  <si>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</si>
  <si>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</si>
  <si>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</si>
  <si>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</si>
  <si>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</si>
  <si>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</si>
  <si>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</si>
  <si>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</si>
  <si>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</si>
  <si>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</si>
  <si>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</si>
  <si>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</si>
  <si>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</si>
  <si>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</si>
  <si>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</si>
  <si>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</si>
  <si>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</si>
  <si>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</si>
  <si>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</si>
  <si>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</si>
  <si>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</si>
  <si>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</si>
  <si>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</si>
  <si>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</si>
  <si>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</si>
  <si>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</si>
  <si>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</si>
  <si>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</si>
  <si>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</si>
  <si>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</si>
  <si>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</si>
  <si>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</si>
  <si>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</si>
  <si>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</si>
  <si>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</si>
  <si>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</si>
  <si>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</si>
  <si>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</si>
  <si>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</si>
  <si>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</si>
  <si>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</si>
  <si>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</si>
  <si>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</si>
  <si>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</si>
  <si>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</si>
  <si>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</si>
  <si>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</si>
  <si>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</si>
  <si>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</si>
  <si>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</si>
  <si>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</si>
  <si>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</si>
  <si>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</si>
  <si>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</si>
  <si>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</si>
  <si>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</si>
  <si>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</si>
  <si>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</si>
  <si>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</si>
  <si>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</si>
  <si>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</si>
  <si>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</si>
  <si>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</si>
  <si>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</si>
  <si>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</si>
  <si>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</si>
  <si>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</si>
  <si>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</si>
  <si>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</si>
  <si>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</si>
  <si>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</si>
  <si>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</si>
  <si>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</si>
  <si>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</si>
  <si>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</si>
  <si>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</si>
  <si>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</si>
  <si>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</si>
  <si>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</si>
  <si>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</si>
  <si>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</si>
  <si>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</si>
  <si>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</si>
  <si>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</si>
  <si>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</si>
  <si>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</si>
  <si>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</si>
  <si>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</si>
  <si>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</si>
  <si>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</si>
  <si>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</si>
  <si>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</si>
  <si>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</si>
  <si>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</si>
  <si>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</si>
  <si>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</si>
  <si>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</si>
  <si>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</si>
  <si>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</si>
  <si>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</si>
  <si>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</si>
  <si>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</si>
  <si>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</si>
  <si>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</si>
  <si>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</si>
  <si>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</si>
  <si>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</si>
  <si>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</si>
  <si>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</si>
  <si>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</si>
  <si>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</si>
  <si>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</si>
  <si>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</si>
  <si>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</si>
  <si>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</si>
  <si>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</si>
  <si>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</si>
  <si>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</si>
  <si>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</si>
  <si>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</si>
  <si>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</si>
  <si>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</si>
  <si>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</si>
  <si>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</si>
  <si>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</si>
  <si>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</si>
  <si>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</si>
  <si>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</si>
  <si>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</si>
  <si>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</si>
  <si>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</si>
  <si>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</si>
  <si>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</si>
  <si>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</si>
  <si>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</si>
  <si>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</si>
  <si>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</si>
  <si>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</si>
  <si>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</si>
  <si>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</si>
  <si>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</si>
  <si>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</si>
  <si>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</si>
  <si>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</si>
  <si>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</si>
  <si>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</si>
  <si>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</si>
  <si>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</si>
  <si>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</si>
  <si>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</si>
  <si>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</si>
  <si>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</si>
  <si>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</si>
  <si>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</si>
  <si>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</si>
  <si>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</si>
  <si>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</si>
  <si>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</si>
  <si>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</si>
  <si>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</si>
  <si>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</si>
  <si>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</si>
  <si>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</si>
  <si>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</si>
  <si>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</si>
  <si>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</si>
  <si>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</si>
  <si>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</si>
  <si>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</si>
  <si>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</si>
  <si>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</si>
  <si>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</si>
  <si>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</si>
  <si>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</si>
  <si>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</si>
  <si>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</si>
  <si>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</si>
  <si>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</si>
  <si>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</si>
  <si>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</si>
  <si>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</si>
  <si>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</si>
  <si>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</si>
  <si>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</si>
  <si>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</si>
  <si>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</si>
  <si>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</si>
  <si>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</si>
  <si>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</si>
  <si>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</si>
  <si>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</si>
  <si>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</si>
  <si>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</si>
  <si>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</si>
  <si>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</si>
  <si>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</si>
  <si>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</si>
  <si>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</si>
  <si>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</si>
  <si>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</si>
  <si>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</si>
  <si>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</si>
  <si>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</si>
  <si>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</si>
  <si>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</si>
  <si>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</si>
  <si>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</si>
  <si>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</si>
  <si>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</si>
  <si>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</si>
  <si>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</si>
  <si>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</si>
  <si>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</si>
  <si>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</si>
  <si>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</si>
  <si>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</si>
  <si>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</si>
  <si>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</si>
  <si>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</si>
  <si>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</si>
  <si>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</si>
  <si>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</si>
  <si>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</si>
  <si>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</si>
  <si>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</si>
  <si>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</si>
  <si>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</si>
  <si>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</si>
  <si>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</si>
  <si>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</si>
  <si>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</si>
  <si>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</si>
  <si>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</si>
  <si>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</si>
  <si>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</si>
  <si>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</si>
  <si>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</si>
  <si>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</si>
  <si>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</si>
  <si>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</si>
  <si>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</si>
  <si>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</si>
  <si>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</si>
  <si>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</si>
  <si>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</si>
  <si>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</si>
  <si>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</si>
  <si>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</si>
  <si>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</si>
  <si>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</si>
  <si>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</si>
  <si>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</si>
  <si>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</si>
  <si>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</si>
  <si>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</si>
  <si>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</si>
  <si>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</si>
  <si>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</si>
  <si>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</si>
  <si>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</si>
  <si>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</si>
  <si>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</si>
  <si>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</si>
  <si>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</si>
  <si>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</si>
  <si>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</si>
  <si>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</si>
  <si>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</si>
  <si>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</si>
  <si>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</si>
  <si>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</si>
  <si>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</si>
  <si>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</si>
  <si>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</si>
  <si>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</si>
  <si>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</si>
  <si>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</si>
  <si>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</si>
  <si>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</si>
  <si>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</si>
  <si>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</si>
  <si>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</si>
  <si>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</si>
  <si>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</si>
  <si>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</si>
  <si>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</si>
  <si>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</si>
  <si>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</si>
  <si>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</si>
  <si>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</si>
  <si>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</si>
  <si>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</si>
  <si>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</si>
  <si>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</si>
  <si>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</si>
  <si>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</si>
  <si>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</si>
  <si>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</si>
  <si>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</si>
  <si>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</si>
  <si>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</si>
  <si>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</si>
  <si>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</si>
  <si>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</si>
  <si>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</si>
  <si>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</si>
  <si>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</si>
  <si>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</si>
  <si>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</si>
  <si>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</si>
  <si>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</si>
  <si>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</si>
  <si>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</si>
  <si>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</si>
  <si>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</si>
  <si>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</si>
  <si>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</si>
  <si>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</si>
  <si>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</si>
  <si>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</si>
  <si>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</si>
  <si>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</si>
  <si>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</si>
  <si>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</si>
  <si>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</si>
  <si>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</si>
  <si>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</si>
  <si>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</si>
  <si>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</si>
  <si>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</si>
  <si>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</si>
  <si>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</si>
  <si>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</si>
  <si>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</si>
  <si>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</si>
  <si>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</si>
  <si>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</si>
  <si>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</si>
  <si>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</si>
  <si>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</si>
  <si>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</si>
  <si>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</si>
  <si>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</si>
  <si>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</si>
  <si>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</si>
  <si>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</si>
  <si>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</si>
  <si>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</si>
  <si>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</si>
  <si>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</si>
  <si>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</si>
  <si>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</si>
  <si>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</si>
  <si>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</si>
  <si>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</si>
  <si>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</si>
  <si>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</si>
  <si>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</si>
  <si>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</si>
  <si>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</si>
  <si>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</si>
  <si>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</si>
  <si>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</si>
  <si>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</si>
  <si>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</si>
  <si>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</si>
  <si>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</si>
  <si>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</si>
  <si>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</si>
  <si>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</si>
  <si>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</si>
  <si>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</si>
  <si>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</si>
  <si>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</si>
  <si>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</si>
  <si>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</si>
  <si>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</si>
  <si>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</si>
  <si>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</si>
  <si>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</si>
  <si>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</si>
  <si>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</si>
  <si>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</si>
  <si>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</si>
  <si>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</si>
  <si>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</si>
  <si>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</si>
  <si>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</si>
  <si>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</si>
  <si>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</si>
  <si>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</si>
  <si>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</si>
  <si>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</si>
  <si>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</si>
  <si>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</si>
  <si>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</si>
  <si>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</si>
  <si>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</si>
  <si>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</si>
  <si>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</si>
  <si>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</si>
  <si>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</si>
  <si>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</si>
  <si>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</si>
  <si>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</si>
  <si>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</si>
  <si>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</si>
  <si>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</si>
  <si>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</si>
  <si>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</si>
  <si>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</si>
  <si>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</si>
  <si>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</si>
  <si>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</si>
  <si>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</si>
  <si>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</si>
  <si>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</si>
  <si>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</si>
  <si>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</si>
  <si>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</si>
  <si>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</si>
  <si>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</si>
  <si>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</si>
  <si>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</si>
  <si>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</si>
  <si>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</si>
  <si>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</si>
  <si>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</si>
  <si>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</si>
  <si>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</si>
  <si>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</si>
  <si>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</si>
  <si>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</si>
  <si>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</si>
  <si>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</si>
  <si>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</si>
  <si>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</si>
  <si>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</si>
  <si>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</si>
  <si>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</si>
  <si>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</si>
  <si>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</si>
  <si>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</si>
  <si>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</si>
  <si>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</si>
  <si>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</si>
  <si>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</si>
  <si>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</si>
  <si>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</si>
  <si>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</si>
  <si>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</si>
  <si>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</si>
  <si>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</si>
  <si>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</si>
  <si>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</si>
  <si>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</si>
  <si>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</si>
  <si>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</si>
  <si>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</si>
  <si>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</si>
  <si>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</si>
  <si>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</si>
  <si>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</si>
  <si>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</si>
  <si>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</si>
  <si>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</si>
  <si>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</si>
  <si>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</si>
  <si>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</si>
  <si>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</si>
  <si>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</si>
  <si>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</si>
  <si>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</si>
  <si>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</si>
  <si>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</si>
  <si>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</si>
  <si>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</si>
  <si>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</si>
  <si>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</si>
  <si>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</si>
  <si>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</si>
  <si>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</si>
  <si>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</si>
  <si>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</si>
  <si>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</si>
  <si>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</si>
  <si>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</si>
  <si>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</si>
  <si>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</si>
  <si>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</si>
  <si>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</si>
  <si>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</si>
  <si>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</si>
  <si>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</si>
  <si>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</si>
  <si>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</si>
  <si>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</si>
  <si>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</si>
  <si>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</si>
  <si>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</si>
  <si>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</si>
  <si>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</si>
  <si>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</si>
  <si>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</si>
  <si>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</si>
  <si>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</si>
  <si>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</si>
  <si>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</si>
  <si>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</si>
  <si>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</si>
  <si>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</si>
  <si>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</si>
  <si>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</si>
  <si>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</si>
  <si>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</si>
  <si>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</si>
  <si>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</si>
  <si>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</si>
  <si>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</si>
  <si>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</si>
  <si>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</si>
  <si>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</si>
  <si>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</si>
  <si>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</si>
  <si>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</si>
  <si>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</si>
  <si>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</si>
  <si>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</si>
  <si>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</si>
  <si>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</si>
  <si>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</si>
  <si>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</si>
  <si>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</si>
  <si>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</si>
  <si>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</si>
  <si>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</si>
  <si>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</si>
  <si>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</si>
  <si>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</si>
  <si>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</si>
  <si>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</si>
  <si>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</si>
  <si>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</si>
  <si>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</si>
  <si>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</si>
  <si>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</si>
  <si>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</si>
  <si>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</si>
  <si>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</si>
  <si>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</si>
  <si>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</si>
  <si>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</si>
  <si>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</si>
  <si>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</si>
  <si>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</si>
  <si>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</si>
  <si>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</si>
  <si>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</si>
  <si>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</si>
  <si>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</si>
  <si>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</si>
  <si>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</si>
  <si>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</si>
  <si>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</si>
  <si>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</si>
  <si>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</si>
  <si>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</si>
  <si>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</si>
  <si>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</si>
  <si>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</si>
  <si>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</si>
  <si>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</si>
  <si>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</si>
  <si>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</si>
  <si>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</si>
  <si>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</si>
  <si>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</si>
  <si>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</si>
  <si>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</si>
  <si>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</si>
  <si>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</si>
  <si>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</si>
  <si>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</si>
  <si>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</si>
  <si>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</si>
  <si>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</si>
  <si>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</si>
  <si>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</si>
  <si>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</si>
  <si>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</si>
  <si>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</si>
  <si>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</si>
  <si>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</si>
  <si>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</si>
  <si>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</si>
  <si>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</si>
  <si>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</si>
  <si>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</si>
  <si>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</si>
  <si>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</si>
  <si>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</si>
  <si>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</si>
  <si>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</si>
  <si>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</si>
  <si>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</si>
  <si>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</si>
  <si>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</si>
  <si>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</si>
  <si>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</si>
  <si>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</si>
  <si>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</si>
  <si>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</si>
  <si>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</si>
  <si>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</si>
  <si>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</si>
  <si>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</si>
  <si>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</si>
  <si>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</si>
  <si>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</si>
  <si>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</si>
  <si>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</si>
  <si>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</si>
  <si>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</si>
  <si>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</si>
  <si>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</si>
  <si>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</si>
  <si>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</si>
  <si>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</si>
  <si>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</si>
  <si>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</si>
  <si>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</si>
  <si>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</si>
  <si>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</si>
  <si>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</si>
  <si>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</si>
  <si>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</si>
  <si>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</si>
  <si>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</si>
  <si>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</si>
  <si>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</si>
  <si>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</si>
  <si>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</si>
  <si>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</si>
  <si>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</si>
  <si>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</si>
  <si>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</si>
  <si>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</si>
  <si>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</si>
  <si>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</si>
  <si>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</si>
  <si>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</si>
  <si>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</si>
  <si>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</si>
  <si>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</si>
  <si>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</si>
  <si>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</si>
  <si>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</si>
  <si>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</si>
  <si>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</si>
  <si>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</si>
  <si>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</si>
  <si>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</si>
  <si>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</si>
  <si>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</si>
  <si>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</si>
  <si>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</si>
  <si>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</si>
  <si>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</si>
  <si>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</si>
  <si>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</si>
  <si>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</si>
  <si>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</si>
  <si>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</si>
  <si>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</si>
  <si>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</si>
  <si>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</si>
  <si>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</si>
  <si>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</si>
  <si>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</si>
  <si>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</si>
  <si>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</si>
  <si>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</si>
  <si>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</si>
  <si>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</si>
  <si>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</si>
  <si>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</si>
  <si>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</si>
  <si>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</si>
  <si>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</si>
  <si>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</si>
  <si>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</si>
  <si>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</si>
  <si>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</si>
  <si>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</si>
  <si>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</si>
  <si>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</si>
  <si>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</si>
  <si>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</si>
  <si>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</si>
  <si>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</si>
  <si>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</si>
  <si>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</si>
  <si>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</si>
  <si>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</si>
  <si>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</si>
  <si>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</si>
  <si>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</si>
  <si>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</si>
  <si>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</si>
  <si>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</si>
  <si>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</si>
  <si>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</si>
  <si>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</si>
  <si>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</si>
  <si>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</si>
  <si>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</si>
  <si>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</si>
  <si>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</si>
  <si>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</si>
  <si>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</si>
  <si>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</si>
  <si>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</si>
  <si>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</si>
  <si>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</si>
  <si>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</si>
  <si>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</si>
  <si>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</si>
  <si>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</si>
  <si>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</si>
  <si>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</si>
  <si>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</si>
  <si>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</si>
  <si>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</si>
  <si>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</si>
  <si>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</si>
  <si>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</si>
  <si>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</si>
  <si>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</si>
  <si>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</si>
  <si>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</si>
  <si>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</si>
  <si>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</si>
  <si>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</si>
  <si>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</si>
  <si>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</si>
  <si>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</si>
  <si>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</si>
  <si>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</si>
  <si>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</si>
  <si>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</si>
  <si>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</si>
  <si>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</si>
  <si>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</si>
  <si>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</si>
  <si>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</si>
  <si>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</si>
  <si>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</si>
  <si>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</si>
  <si>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</si>
  <si>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</si>
  <si>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</si>
  <si>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</si>
  <si>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</si>
  <si>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</si>
  <si>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</si>
  <si>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</si>
  <si>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</si>
  <si>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</si>
  <si>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</si>
  <si>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</si>
  <si>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</si>
  <si>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</si>
  <si>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</si>
  <si>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</si>
  <si>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</si>
  <si>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</si>
  <si>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</si>
  <si>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</si>
  <si>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</si>
  <si>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</si>
  <si>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</si>
  <si>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</si>
  <si>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</si>
  <si>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</si>
  <si>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</si>
  <si>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</si>
  <si>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</si>
  <si>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</si>
  <si>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</si>
  <si>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</si>
  <si>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</si>
  <si>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</si>
  <si>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</si>
  <si>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</si>
  <si>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</si>
  <si>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</si>
  <si>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</si>
  <si>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</si>
  <si>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</si>
  <si>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</si>
  <si>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</si>
  <si>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</si>
  <si>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</si>
  <si>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</si>
  <si>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</si>
  <si>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</si>
  <si>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</si>
  <si>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</si>
  <si>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</si>
  <si>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</si>
  <si>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</si>
  <si>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</si>
  <si>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</si>
  <si>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</si>
  <si>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</si>
  <si>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</si>
  <si>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</si>
  <si>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</si>
  <si>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</si>
  <si>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</si>
  <si>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</si>
  <si>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</si>
  <si>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</si>
  <si>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</si>
  <si>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</si>
  <si>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</si>
  <si>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</si>
  <si>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</si>
  <si>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</si>
  <si>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</si>
  <si>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</si>
  <si>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</si>
  <si>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</si>
  <si>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</si>
  <si>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</si>
  <si>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</si>
  <si>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</si>
  <si>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</si>
  <si>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</si>
  <si>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</si>
  <si>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</si>
  <si>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</si>
  <si>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</si>
  <si>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</si>
  <si>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</si>
  <si>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</si>
  <si>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</si>
  <si>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</si>
  <si>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</si>
  <si>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</si>
  <si>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</si>
  <si>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</si>
  <si>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</si>
  <si>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</si>
  <si>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</si>
  <si>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</si>
  <si>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</si>
  <si>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</si>
  <si>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</si>
  <si>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</si>
  <si>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</si>
  <si>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</si>
  <si>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</si>
  <si>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</si>
  <si>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</si>
  <si>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</si>
  <si>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</si>
  <si>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</si>
  <si>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</si>
  <si>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</si>
  <si>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</si>
  <si>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</si>
  <si>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</si>
  <si>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</si>
  <si>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</si>
  <si>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</si>
  <si>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</si>
  <si>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</si>
  <si>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</si>
  <si>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</si>
  <si>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</si>
  <si>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</si>
  <si>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</si>
  <si>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</si>
  <si>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</si>
  <si>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</si>
  <si>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</si>
  <si>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</si>
  <si>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</si>
  <si>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</si>
  <si>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</si>
  <si>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</si>
  <si>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</si>
  <si>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</si>
  <si>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</si>
  <si>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</si>
  <si>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</si>
  <si>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</si>
  <si>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</si>
  <si>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</si>
  <si>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</si>
  <si>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</si>
  <si>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</si>
  <si>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</si>
  <si>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</si>
  <si>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</si>
  <si>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</si>
  <si>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</si>
  <si>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</si>
  <si>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</si>
  <si>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</si>
  <si>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</si>
  <si>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</si>
  <si>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</si>
  <si>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</si>
  <si>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</si>
  <si>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</si>
  <si>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</si>
  <si>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</si>
  <si>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</si>
  <si>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</si>
  <si>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</si>
  <si>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</si>
  <si>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</si>
  <si>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</si>
  <si>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</si>
  <si>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</si>
  <si>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</si>
  <si>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</si>
  <si>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</si>
  <si>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</si>
  <si>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</si>
  <si>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</si>
  <si>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</si>
  <si>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</si>
  <si>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</si>
  <si>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</si>
  <si>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</si>
  <si>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</si>
  <si>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</si>
  <si>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</si>
  <si>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</si>
  <si>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</si>
  <si>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</si>
  <si>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</si>
  <si>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</si>
  <si>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</si>
  <si>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</si>
  <si>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</si>
  <si>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</si>
  <si>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</si>
  <si>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</si>
  <si>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</si>
  <si>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</si>
  <si>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</si>
  <si>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</si>
  <si>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</si>
  <si>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</si>
  <si>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</si>
  <si>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</si>
  <si>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</si>
  <si>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</si>
  <si>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</si>
  <si>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</si>
  <si>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</si>
  <si>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</si>
  <si>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</si>
  <si>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</si>
  <si>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</si>
  <si>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</si>
  <si>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</si>
  <si>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</si>
  <si>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</si>
  <si>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</si>
  <si>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</si>
  <si>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</si>
  <si>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</si>
  <si>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</si>
  <si>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</si>
  <si>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</si>
  <si>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</si>
  <si>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</si>
  <si>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</si>
  <si>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</si>
  <si>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</si>
  <si>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</si>
  <si>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</si>
  <si>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</si>
  <si>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</si>
  <si>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</si>
  <si>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</si>
  <si>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</si>
  <si>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</si>
  <si>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</si>
  <si>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</si>
  <si>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</si>
  <si>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</si>
  <si>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</si>
  <si>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</si>
  <si>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</si>
  <si>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</si>
  <si>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</si>
  <si>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</si>
  <si>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</si>
  <si>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</si>
  <si>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</si>
  <si>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</si>
  <si>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</si>
  <si>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</si>
  <si>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</si>
  <si>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</si>
  <si>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</si>
  <si>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</si>
  <si>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</si>
  <si>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</si>
  <si>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</si>
  <si>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</si>
  <si>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</si>
  <si>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</si>
  <si>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</si>
  <si>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</si>
  <si>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</si>
  <si>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</si>
  <si>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</si>
  <si>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</si>
  <si>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</si>
  <si>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</si>
  <si>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</si>
  <si>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</si>
  <si>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</si>
  <si>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</si>
  <si>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</si>
  <si>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</si>
  <si>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</si>
  <si>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</si>
  <si>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</si>
  <si>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</si>
  <si>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</si>
  <si>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</si>
  <si>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</si>
  <si>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</si>
  <si>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</si>
  <si>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</si>
  <si>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</si>
  <si>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</si>
  <si>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</si>
  <si>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</si>
  <si>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</si>
  <si>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</si>
  <si>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</si>
  <si>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</si>
  <si>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</si>
  <si>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</si>
  <si>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</si>
  <si>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</si>
  <si>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</si>
  <si>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</si>
  <si>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</si>
  <si>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</si>
  <si>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</si>
  <si>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</si>
  <si>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</si>
  <si>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</si>
  <si>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</si>
  <si>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</si>
  <si>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</si>
  <si>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</si>
  <si>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</si>
  <si>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</si>
  <si>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</si>
  <si>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</si>
  <si>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</si>
  <si>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</si>
  <si>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</si>
  <si>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</si>
  <si>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</si>
  <si>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</si>
  <si>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</si>
  <si>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</si>
  <si>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</si>
  <si>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</si>
  <si>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</si>
  <si>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</si>
  <si>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</si>
  <si>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</si>
  <si>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</si>
  <si>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</si>
  <si>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</si>
  <si>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</si>
  <si>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</si>
  <si>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</si>
  <si>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</si>
  <si>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</si>
  <si>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</si>
  <si>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</si>
  <si>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</si>
  <si>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</si>
  <si>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</si>
  <si>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</si>
  <si>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</si>
  <si>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</si>
  <si>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</si>
  <si>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</si>
  <si>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</si>
  <si>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</si>
  <si>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</si>
  <si>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</si>
  <si>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</si>
  <si>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</si>
  <si>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</si>
  <si>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</si>
  <si>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</si>
  <si>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</si>
  <si>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</si>
  <si>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</si>
  <si>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</si>
  <si>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</si>
  <si>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</si>
  <si>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</si>
  <si>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</si>
  <si>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</si>
  <si>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</si>
  <si>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</si>
  <si>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</si>
  <si>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</si>
  <si>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</si>
  <si>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</si>
  <si>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</si>
  <si>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</si>
  <si>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</si>
  <si>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</si>
  <si>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</si>
  <si>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</si>
  <si>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</si>
  <si>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</si>
  <si>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</si>
  <si>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</si>
  <si>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</si>
  <si>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</si>
  <si>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</si>
  <si>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</si>
  <si>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</si>
  <si>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</si>
  <si>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</si>
  <si>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</si>
  <si>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</si>
  <si>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</si>
  <si>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</si>
  <si>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</si>
  <si>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</si>
  <si>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</si>
  <si>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</si>
  <si>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</si>
  <si>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</si>
  <si>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</si>
  <si>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</si>
  <si>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</si>
  <si>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</si>
  <si>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</si>
  <si>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</si>
  <si>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</si>
  <si>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</si>
  <si>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</si>
  <si>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</si>
  <si>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</si>
  <si>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</si>
  <si>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</si>
  <si>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</si>
  <si>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</si>
  <si>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</si>
  <si>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</si>
  <si>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</si>
  <si>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</si>
  <si>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</si>
  <si>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</si>
  <si>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</si>
  <si>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</si>
  <si>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</si>
  <si>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</si>
  <si>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</si>
  <si>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</si>
  <si>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</si>
  <si>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</si>
  <si>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</si>
  <si>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</si>
  <si>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</si>
  <si>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</si>
  <si>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</si>
  <si>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</si>
  <si>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</si>
  <si>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</si>
  <si>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</si>
  <si>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</si>
  <si>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</si>
  <si>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</si>
  <si>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</si>
  <si>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</si>
  <si>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</si>
  <si>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</si>
  <si>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</si>
  <si>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</si>
  <si>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</si>
  <si>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</si>
  <si>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</si>
  <si>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</si>
  <si>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</si>
  <si>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</si>
  <si>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</si>
  <si>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</si>
  <si>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</si>
  <si>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</si>
  <si>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</si>
  <si>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</si>
  <si>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</si>
  <si>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</si>
  <si>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</si>
  <si>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</si>
  <si>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</si>
  <si>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</si>
  <si>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</si>
  <si>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</si>
  <si>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</si>
  <si>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</si>
  <si>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</si>
  <si>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</si>
  <si>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</si>
  <si>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</si>
  <si>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</si>
  <si>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</si>
  <si>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</si>
  <si>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</si>
  <si>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</si>
  <si>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</si>
  <si>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</si>
  <si>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</si>
  <si>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</si>
  <si>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</si>
  <si>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</si>
  <si>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</si>
  <si>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</si>
  <si>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</si>
  <si>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</si>
  <si>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</si>
  <si>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</si>
  <si>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</si>
  <si>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</si>
  <si>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</si>
  <si>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</si>
  <si>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</si>
  <si>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</si>
  <si>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</si>
  <si>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</si>
  <si>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</si>
  <si>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</si>
  <si>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</si>
  <si>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</si>
  <si>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</si>
  <si>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</si>
  <si>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</si>
  <si>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</si>
  <si>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</si>
  <si>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</si>
  <si>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</si>
  <si>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</si>
  <si>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</si>
  <si>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</si>
  <si>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</si>
  <si>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</si>
  <si>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</si>
  <si>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</si>
  <si>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</si>
  <si>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</si>
  <si>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</si>
  <si>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</si>
  <si>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</si>
  <si>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</si>
  <si>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</si>
  <si>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</si>
  <si>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</si>
  <si>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</si>
  <si>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</si>
  <si>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</si>
  <si>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</si>
  <si>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</si>
  <si>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</si>
  <si>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</si>
  <si>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</si>
  <si>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</si>
  <si>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</si>
  <si>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</si>
  <si>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</si>
  <si>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</si>
  <si>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</si>
  <si>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</si>
  <si>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</si>
  <si>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</si>
  <si>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</si>
  <si>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</si>
  <si>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</si>
  <si>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</si>
  <si>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</si>
  <si>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</si>
  <si>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</si>
  <si>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</si>
  <si>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</si>
  <si>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</si>
  <si>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</si>
  <si>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</si>
  <si>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</si>
  <si>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</si>
  <si>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</si>
  <si>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</si>
  <si>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</si>
  <si>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</si>
  <si>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</si>
  <si>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</si>
  <si>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</si>
  <si>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</si>
  <si>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</si>
  <si>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</si>
  <si>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</si>
  <si>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</si>
  <si>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</si>
  <si>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</si>
  <si>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</si>
  <si>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</si>
  <si>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</si>
  <si>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</si>
  <si>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</si>
  <si>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</si>
  <si>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</si>
  <si>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</si>
  <si>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</si>
  <si>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</si>
  <si>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</si>
  <si>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</si>
  <si>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</si>
  <si>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</si>
  <si>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</si>
  <si>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</si>
  <si>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</si>
  <si>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</si>
  <si>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</si>
  <si>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</si>
  <si>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</si>
  <si>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</si>
  <si>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</si>
  <si>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</si>
  <si>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</si>
  <si>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</si>
  <si>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</si>
  <si>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</si>
  <si>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</si>
  <si>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</si>
  <si>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</si>
  <si>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</si>
  <si>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</si>
  <si>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</si>
  <si>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</si>
  <si>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</si>
  <si>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</si>
  <si>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</si>
  <si>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</si>
  <si>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</si>
  <si>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</si>
  <si>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</si>
  <si>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</si>
  <si>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</si>
  <si>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</si>
  <si>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</si>
  <si>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</si>
  <si>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</si>
  <si>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</si>
  <si>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</si>
  <si>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</si>
  <si>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</si>
  <si>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</si>
  <si>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</si>
  <si>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</si>
  <si>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</si>
  <si>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</si>
  <si>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</si>
  <si>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</si>
  <si>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</si>
  <si>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</si>
  <si>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</si>
  <si>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</si>
  <si>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</si>
  <si>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</si>
  <si>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</si>
  <si>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</si>
  <si>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</si>
  <si>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</si>
  <si>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</si>
  <si>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</si>
  <si>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</si>
  <si>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</si>
  <si>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</si>
  <si>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</si>
  <si>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</si>
  <si>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</si>
  <si>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</si>
  <si>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</si>
  <si>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</si>
  <si>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</si>
  <si>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</si>
  <si>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</si>
  <si>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</si>
  <si>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</si>
  <si>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</si>
  <si>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</si>
  <si>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</si>
  <si>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</si>
  <si>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</si>
  <si>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</si>
  <si>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</si>
  <si>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</si>
  <si>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</si>
  <si>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</si>
  <si>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</si>
  <si>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</si>
  <si>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</si>
  <si>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</si>
  <si>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</si>
  <si>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</si>
  <si>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</si>
  <si>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</si>
  <si>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</si>
  <si>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</si>
  <si>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</si>
  <si>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</si>
  <si>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</si>
  <si>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</si>
  <si>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</si>
  <si>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</si>
  <si>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</si>
  <si>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</si>
  <si>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</si>
  <si>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</si>
  <si>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</si>
  <si>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</si>
  <si>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</si>
  <si>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</si>
  <si>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</si>
  <si>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</si>
  <si>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</si>
  <si>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</si>
  <si>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</si>
  <si>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</si>
  <si>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</si>
  <si>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</si>
  <si>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</si>
  <si>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</si>
  <si>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</si>
  <si>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</si>
  <si>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</si>
  <si>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</si>
  <si>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</si>
  <si>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</si>
  <si>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</si>
  <si>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</si>
  <si>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</si>
  <si>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</si>
  <si>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</si>
  <si>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</si>
  <si>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</si>
  <si>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</si>
  <si>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</si>
  <si>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</si>
  <si>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</si>
  <si>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</si>
  <si>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</si>
  <si>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</si>
  <si>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</si>
  <si>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</si>
  <si>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</si>
  <si>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</si>
  <si>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</si>
  <si>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</si>
  <si>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</si>
  <si>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</si>
  <si>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</si>
  <si>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</si>
  <si>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</si>
  <si>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</si>
  <si>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</si>
  <si>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</si>
  <si>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</si>
  <si>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</si>
  <si>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</si>
  <si>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</si>
  <si>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</si>
  <si>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</si>
  <si>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</si>
  <si>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</si>
  <si>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</si>
  <si>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</si>
  <si>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</si>
  <si>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</si>
  <si>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</si>
  <si>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</si>
  <si>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</si>
  <si>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</si>
  <si>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</si>
  <si>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</si>
  <si>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</si>
  <si>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</si>
  <si>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</si>
  <si>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</si>
  <si>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</si>
  <si>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</si>
  <si>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</si>
  <si>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</si>
  <si>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</si>
  <si>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</si>
  <si>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</si>
  <si>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</si>
  <si>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</si>
  <si>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</si>
  <si>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</si>
  <si>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</si>
  <si>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</si>
  <si>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</si>
  <si>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</si>
  <si>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</si>
  <si>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</si>
  <si>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</si>
  <si>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</si>
  <si>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</si>
  <si>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</si>
  <si>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</si>
  <si>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</si>
  <si>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</si>
  <si>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</si>
  <si>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</si>
  <si>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</si>
  <si>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</si>
  <si>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</si>
  <si>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</si>
  <si>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</si>
  <si>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</si>
  <si>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</si>
  <si>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</si>
  <si>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</si>
  <si>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</si>
  <si>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</si>
  <si>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</si>
  <si>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</si>
  <si>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</si>
  <si>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</si>
  <si>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</si>
  <si>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</si>
  <si>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</si>
  <si>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</si>
  <si>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</si>
  <si>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</si>
  <si>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</si>
  <si>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</si>
  <si>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</si>
  <si>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</si>
  <si>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</si>
  <si>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</si>
  <si>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</si>
  <si>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</si>
  <si>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</si>
  <si>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</si>
  <si>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</si>
  <si>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</si>
  <si>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</si>
  <si>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</si>
  <si>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</si>
  <si>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</si>
  <si>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</si>
  <si>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</si>
  <si>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</si>
  <si>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</si>
  <si>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</si>
  <si>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</si>
  <si>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</si>
  <si>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</si>
  <si>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</si>
  <si>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</si>
  <si>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</si>
  <si>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</si>
  <si>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</si>
  <si>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</si>
  <si>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</si>
  <si>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</si>
  <si>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</si>
  <si>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</si>
  <si>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</si>
  <si>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</si>
  <si>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</si>
  <si>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</si>
  <si>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</si>
  <si>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</si>
  <si>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</si>
  <si>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</si>
  <si>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</si>
  <si>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</si>
  <si>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</si>
  <si>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</si>
  <si>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</si>
  <si>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</si>
  <si>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</si>
  <si>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</si>
  <si>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</si>
  <si>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</si>
  <si>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</si>
  <si>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</si>
  <si>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</si>
  <si>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</si>
  <si>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</si>
  <si>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</si>
  <si>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</si>
  <si>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</si>
  <si>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</si>
  <si>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</si>
  <si>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</si>
  <si>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</si>
  <si>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</si>
  <si>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</si>
  <si>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</si>
  <si>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</si>
  <si>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</si>
  <si>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</si>
  <si>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</si>
  <si>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</si>
  <si>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</si>
  <si>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</si>
  <si>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</si>
  <si>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</si>
  <si>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</si>
  <si>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</si>
  <si>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</si>
  <si>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</si>
  <si>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</si>
  <si>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</si>
  <si>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</si>
  <si>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</si>
  <si>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</si>
  <si>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</si>
  <si>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</si>
  <si>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</si>
  <si>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</si>
  <si>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</si>
  <si>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</si>
  <si>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</si>
  <si>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</si>
  <si>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</si>
  <si>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</si>
  <si>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</si>
  <si>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</si>
  <si>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</si>
  <si>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</si>
  <si>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</si>
  <si>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</si>
  <si>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</si>
  <si>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</si>
  <si>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</si>
  <si>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</si>
  <si>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</si>
  <si>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</si>
  <si>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</si>
  <si>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</si>
  <si>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</si>
  <si>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</si>
  <si>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</si>
  <si>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</si>
  <si>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</si>
  <si>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</si>
  <si>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</si>
  <si>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</si>
  <si>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</si>
  <si>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</si>
  <si>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</si>
  <si>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</si>
  <si>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</si>
  <si>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</si>
  <si>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</si>
  <si>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</si>
  <si>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</si>
  <si>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</si>
  <si>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</si>
  <si>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</si>
  <si>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</si>
  <si>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</si>
  <si>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</si>
  <si>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</si>
  <si>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</si>
  <si>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</si>
  <si>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</si>
  <si>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</si>
  <si>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</si>
  <si>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</si>
  <si>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</si>
  <si>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</si>
  <si>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</si>
  <si>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</si>
  <si>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</si>
  <si>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</si>
  <si>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</si>
  <si>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</si>
  <si>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</si>
  <si>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</si>
  <si>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</si>
  <si>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</si>
  <si>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</si>
  <si>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</si>
  <si>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</si>
  <si>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</si>
  <si>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</si>
  <si>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</si>
  <si>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</si>
  <si>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</si>
  <si>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</si>
  <si>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</si>
  <si>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</si>
  <si>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</si>
  <si>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</si>
  <si>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</si>
  <si>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</si>
  <si>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</si>
  <si>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</si>
  <si>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</si>
  <si>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</si>
  <si>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</si>
  <si>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</si>
  <si>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</si>
  <si>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</si>
  <si>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</si>
  <si>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</si>
  <si>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</si>
  <si>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</si>
  <si>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</si>
  <si>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</si>
  <si>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</si>
  <si>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</si>
  <si>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</si>
  <si>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</si>
  <si>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</si>
  <si>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</si>
  <si>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</si>
  <si>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</si>
  <si>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</si>
  <si>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</si>
  <si>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</si>
  <si>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</si>
  <si>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</si>
  <si>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</si>
  <si>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</si>
  <si>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</si>
  <si>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</si>
  <si>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</si>
  <si>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</si>
  <si>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</si>
  <si>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</si>
  <si>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</si>
  <si>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</si>
  <si>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</si>
  <si>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</si>
  <si>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</si>
  <si>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</si>
  <si>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</si>
  <si>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</si>
  <si>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</si>
  <si>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</si>
  <si>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</si>
  <si>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</si>
  <si>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</si>
  <si>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</si>
  <si>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</si>
  <si>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</si>
  <si>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</si>
  <si>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</si>
  <si>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</si>
  <si>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</si>
  <si>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</si>
  <si>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</si>
  <si>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</si>
  <si>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</si>
  <si>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</si>
  <si>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</si>
  <si>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</si>
  <si>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</si>
  <si>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</si>
  <si>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</si>
  <si>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</si>
  <si>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</si>
  <si>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</si>
  <si>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</si>
  <si>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</si>
  <si>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</si>
  <si>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</si>
  <si>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</si>
  <si>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</si>
  <si>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</si>
  <si>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</si>
  <si>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</si>
  <si>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</si>
  <si>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</si>
  <si>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</si>
  <si>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</si>
  <si>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</si>
  <si>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</si>
  <si>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</si>
  <si>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</si>
  <si>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</si>
  <si>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</si>
  <si>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</si>
  <si>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</si>
  <si>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</si>
  <si>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</si>
  <si>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</si>
  <si>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</si>
  <si>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</si>
  <si>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</si>
  <si>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</si>
  <si>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</si>
  <si>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</si>
  <si>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</si>
  <si>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</si>
  <si>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</si>
  <si>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</si>
  <si>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</si>
  <si>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</si>
  <si>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</si>
  <si>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</si>
  <si>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</si>
  <si>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</si>
  <si>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</si>
  <si>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</si>
  <si>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</si>
  <si>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</si>
  <si>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</si>
  <si>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</si>
  <si>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</si>
  <si>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</si>
  <si>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</si>
  <si>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</si>
  <si>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</si>
  <si>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</si>
  <si>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</si>
  <si>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</si>
  <si>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</si>
  <si>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</si>
  <si>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</si>
  <si>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</si>
  <si>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</si>
  <si>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</si>
  <si>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</si>
  <si>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</si>
  <si>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</si>
  <si>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</si>
  <si>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</si>
  <si>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</si>
  <si>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</si>
  <si>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</si>
  <si>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</si>
  <si>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</si>
  <si>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</si>
  <si>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</si>
  <si>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</si>
  <si>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</si>
  <si>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</si>
  <si>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</si>
  <si>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</si>
  <si>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</si>
  <si>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</si>
  <si>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</si>
  <si>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</si>
  <si>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</si>
  <si>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</si>
  <si>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</si>
  <si>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</si>
  <si>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</si>
  <si>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</si>
  <si>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</si>
  <si>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</si>
  <si>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</si>
  <si>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</si>
  <si>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</si>
  <si>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</si>
  <si>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</si>
  <si>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</si>
  <si>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</si>
  <si>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</si>
  <si>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</si>
  <si>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</si>
  <si>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</si>
  <si>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</si>
  <si>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</si>
  <si>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</si>
  <si>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</si>
  <si>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</si>
  <si>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</si>
  <si>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</si>
  <si>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</si>
  <si>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</si>
  <si>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</si>
  <si>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</si>
  <si>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</si>
  <si>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</si>
  <si>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</si>
  <si>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</si>
  <si>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</si>
  <si>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</si>
  <si>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</si>
  <si>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</si>
  <si>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</si>
  <si>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</si>
  <si>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</si>
  <si>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</si>
  <si>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</si>
  <si>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</si>
  <si>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</si>
  <si>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</si>
  <si>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</si>
  <si>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</si>
  <si>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</si>
  <si>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</si>
  <si>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</si>
  <si>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</si>
  <si>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</si>
  <si>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</si>
  <si>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</si>
  <si>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</si>
  <si>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</si>
  <si>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</si>
  <si>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</si>
  <si>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</si>
  <si>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</si>
  <si>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</si>
  <si>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</si>
  <si>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</si>
  <si>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</si>
  <si>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</si>
  <si>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</si>
  <si>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</si>
  <si>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</si>
  <si>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</si>
  <si>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</si>
  <si>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</si>
  <si>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</si>
  <si>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</si>
  <si>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</si>
  <si>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</si>
  <si>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</si>
  <si>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</si>
  <si>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</si>
  <si>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</si>
  <si>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</si>
  <si>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</si>
  <si>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</si>
  <si>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</si>
  <si>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</si>
  <si>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</si>
  <si>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</si>
  <si>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</si>
  <si>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</si>
  <si>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</si>
  <si>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</si>
  <si>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</si>
  <si>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</si>
  <si>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</si>
  <si>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</si>
  <si>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</si>
  <si>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</si>
  <si>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</si>
  <si>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</si>
  <si>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</si>
  <si>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</si>
  <si>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</si>
  <si>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</si>
  <si>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</si>
  <si>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</si>
  <si>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</si>
  <si>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</si>
  <si>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</si>
  <si>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</si>
  <si>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</si>
  <si>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</si>
  <si>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</si>
  <si>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</si>
  <si>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</si>
  <si>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</si>
  <si>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</si>
  <si>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</si>
  <si>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</si>
  <si>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</si>
  <si>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</si>
  <si>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</si>
  <si>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</si>
  <si>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</si>
  <si>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</si>
  <si>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</si>
  <si>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</si>
  <si>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</si>
  <si>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</si>
  <si>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</si>
  <si>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</si>
  <si>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</si>
  <si>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</si>
  <si>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</si>
  <si>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</si>
  <si>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</si>
  <si>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</si>
  <si>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</si>
  <si>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</si>
  <si>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</si>
  <si>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</si>
  <si>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</si>
  <si>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</si>
  <si>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</si>
  <si>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</si>
  <si>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</si>
  <si>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</si>
  <si>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</si>
  <si>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</si>
  <si>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</si>
  <si>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</si>
  <si>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</si>
  <si>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</si>
  <si>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</si>
  <si>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</si>
  <si>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</si>
  <si>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</si>
  <si>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</si>
  <si>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</si>
  <si>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</si>
  <si>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</si>
  <si>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</si>
  <si>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</si>
  <si>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</si>
  <si>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</si>
  <si>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</si>
  <si>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</si>
  <si>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</si>
  <si>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</si>
  <si>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</si>
  <si>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</si>
  <si>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</si>
  <si>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</si>
  <si>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</si>
  <si>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</si>
  <si>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</si>
  <si>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</si>
  <si>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</si>
  <si>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</si>
  <si>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</si>
  <si>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</si>
  <si>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</si>
  <si>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</si>
  <si>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</si>
  <si>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</si>
  <si>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</si>
  <si>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</si>
  <si>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</si>
  <si>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</si>
  <si>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</si>
  <si>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</si>
  <si>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</si>
  <si>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</si>
  <si>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</si>
  <si>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</si>
  <si>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</si>
  <si>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</si>
  <si>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</si>
  <si>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</si>
  <si>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</si>
  <si>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</si>
  <si>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</si>
  <si>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</si>
  <si>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</si>
  <si>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</si>
  <si>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</si>
  <si>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</si>
  <si>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</si>
  <si>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</si>
  <si>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</si>
  <si>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</si>
  <si>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</si>
  <si>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</si>
  <si>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</si>
  <si>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</si>
  <si>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</si>
  <si>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</si>
  <si>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</si>
  <si>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</si>
  <si>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</si>
  <si>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</si>
  <si>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</si>
  <si>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</si>
  <si>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</si>
  <si>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</si>
  <si>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</si>
  <si>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</si>
  <si>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</si>
  <si>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</si>
  <si>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</si>
  <si>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</si>
  <si>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</si>
  <si>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</si>
  <si>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</si>
  <si>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</si>
  <si>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</si>
  <si>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</si>
  <si>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</si>
  <si>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</si>
  <si>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</si>
  <si>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</si>
  <si>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</si>
  <si>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</si>
  <si>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</si>
  <si>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</si>
  <si>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</si>
  <si>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</si>
  <si>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</si>
  <si>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</si>
  <si>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</si>
  <si>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</si>
  <si>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</si>
  <si>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</si>
  <si>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</si>
  <si>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</si>
  <si>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</si>
  <si>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</si>
  <si>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</si>
  <si>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</si>
  <si>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</si>
  <si>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</si>
  <si>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</si>
  <si>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</si>
  <si>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</si>
  <si>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</si>
  <si>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</si>
  <si>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</si>
  <si>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</si>
  <si>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</si>
  <si>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</si>
  <si>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</si>
  <si>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</si>
  <si>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</si>
  <si>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</si>
  <si>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</si>
  <si>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</si>
  <si>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</si>
  <si>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</si>
  <si>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</si>
  <si>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</si>
  <si>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</si>
  <si>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</si>
  <si>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</si>
  <si>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</si>
  <si>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</si>
  <si>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</si>
  <si>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</si>
  <si>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</si>
  <si>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</si>
  <si>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</si>
  <si>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</si>
  <si>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</si>
  <si>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</si>
  <si>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</si>
  <si>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</si>
  <si>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</si>
  <si>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</si>
  <si>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</si>
  <si>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</si>
  <si>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</si>
  <si>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</si>
  <si>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</si>
  <si>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</si>
  <si>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</si>
  <si>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</si>
  <si>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</si>
  <si>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</si>
  <si>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</si>
  <si>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</si>
  <si>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</si>
  <si>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</si>
  <si>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</si>
  <si>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</si>
  <si>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</si>
  <si>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</si>
  <si>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</si>
  <si>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</si>
  <si>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</si>
  <si>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</si>
  <si>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</si>
  <si>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</si>
  <si>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</si>
  <si>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</si>
  <si>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</si>
  <si>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</si>
  <si>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</si>
  <si>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</si>
  <si>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</si>
  <si>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</si>
  <si>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</si>
  <si>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</si>
  <si>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</si>
  <si>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</si>
  <si>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</si>
  <si>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</si>
  <si>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</si>
  <si>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</si>
  <si>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</si>
  <si>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</si>
  <si>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</si>
  <si>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</si>
  <si>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</si>
  <si>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</si>
  <si>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</si>
  <si>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</si>
  <si>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</si>
  <si>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</si>
  <si>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</si>
  <si>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</si>
  <si>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</si>
  <si>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</si>
  <si>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</si>
  <si>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</si>
  <si>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</si>
  <si>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</si>
  <si>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</si>
  <si>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</si>
  <si>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</si>
  <si>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</si>
  <si>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</si>
  <si>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</si>
  <si>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</si>
  <si>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</si>
  <si>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</si>
  <si>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</si>
  <si>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</si>
  <si>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</si>
  <si>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</si>
  <si>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</si>
  <si>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</si>
  <si>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</si>
  <si>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</si>
  <si>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</si>
  <si>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</si>
  <si>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</si>
  <si>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</si>
  <si>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</si>
  <si>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</si>
  <si>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</si>
  <si>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</si>
  <si>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</si>
  <si>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</si>
  <si>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</si>
  <si>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</si>
  <si>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</si>
  <si>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</si>
  <si>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</si>
  <si>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</si>
  <si>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</si>
  <si>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</si>
  <si>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</si>
  <si>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</si>
  <si>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</si>
  <si>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</si>
  <si>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</si>
  <si>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</si>
  <si>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</si>
  <si>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</si>
  <si>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</si>
  <si>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</si>
  <si>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</si>
  <si>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</si>
  <si>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</si>
  <si>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</si>
  <si>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</si>
  <si>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</si>
  <si>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</si>
  <si>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</si>
  <si>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</si>
  <si>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</si>
  <si>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</si>
  <si>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</si>
  <si>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</si>
  <si>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</si>
  <si>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</si>
  <si>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</si>
  <si>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</si>
  <si>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</si>
  <si>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</si>
  <si>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</si>
  <si>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</si>
  <si>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</si>
  <si>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</si>
  <si>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</si>
  <si>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</si>
  <si>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</si>
  <si>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</si>
  <si>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</si>
  <si>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</si>
  <si>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</si>
  <si>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</si>
  <si>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</si>
  <si>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</si>
  <si>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</si>
  <si>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</si>
  <si>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</si>
  <si>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</si>
  <si>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</si>
  <si>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</si>
  <si>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</si>
  <si>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</si>
  <si>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</si>
  <si>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</si>
  <si>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</si>
  <si>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</si>
  <si>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</si>
  <si>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</si>
  <si>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</si>
  <si>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</si>
  <si>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</si>
  <si>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</si>
  <si>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</si>
  <si>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</si>
  <si>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</si>
  <si>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</si>
  <si>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</si>
  <si>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</si>
  <si>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</si>
  <si>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</si>
  <si>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</si>
  <si>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</si>
  <si>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</si>
  <si>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</si>
  <si>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</si>
  <si>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</si>
  <si>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</si>
  <si>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</si>
  <si>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</si>
  <si>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</si>
  <si>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</si>
  <si>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</si>
  <si>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</si>
  <si>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</si>
  <si>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</si>
  <si>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</si>
  <si>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</si>
  <si>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</si>
  <si>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</si>
  <si>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</si>
  <si>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</si>
  <si>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</si>
  <si>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</si>
  <si>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</si>
  <si>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</si>
  <si>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</si>
  <si>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</si>
  <si>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</si>
  <si>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</si>
  <si>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</si>
  <si>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</si>
  <si>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</si>
  <si>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</si>
  <si>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</si>
  <si>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</si>
  <si>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</si>
  <si>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</si>
  <si>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</si>
  <si>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</si>
  <si>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</si>
  <si>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</si>
  <si>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</si>
  <si>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</si>
  <si>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</si>
  <si>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</si>
  <si>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</si>
  <si>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</si>
  <si>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</si>
  <si>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</si>
  <si>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</si>
  <si>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</si>
  <si>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</si>
  <si>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</si>
  <si>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</si>
  <si>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</si>
  <si>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</si>
  <si>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</si>
  <si>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</si>
  <si>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</si>
  <si>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</si>
  <si>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</si>
  <si>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</si>
  <si>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</si>
  <si>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</si>
  <si>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</si>
  <si>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</si>
  <si>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</si>
  <si>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</si>
  <si>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</si>
  <si>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</si>
  <si>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</si>
  <si>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</si>
  <si>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</si>
  <si>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</si>
  <si>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</si>
  <si>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</si>
  <si>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</si>
  <si>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</si>
  <si>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</si>
  <si>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</si>
  <si>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</si>
  <si>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</si>
  <si>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</si>
  <si>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</si>
  <si>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</si>
  <si>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</si>
  <si>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</si>
  <si>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</si>
  <si>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</si>
  <si>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</si>
  <si>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</si>
  <si>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</si>
  <si>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</si>
  <si>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</si>
  <si>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</si>
  <si>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</si>
  <si>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</si>
  <si>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</si>
  <si>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</si>
  <si>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</si>
  <si>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</si>
  <si>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</si>
  <si>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</si>
  <si>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</si>
  <si>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</si>
  <si>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</si>
  <si>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</si>
  <si>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</si>
  <si>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</si>
  <si>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</si>
  <si>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</si>
  <si>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</si>
  <si>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</si>
  <si>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</si>
  <si>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</si>
  <si>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</si>
  <si>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</si>
  <si>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</si>
  <si>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</si>
  <si>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</si>
  <si>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</si>
  <si>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</si>
  <si>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</si>
  <si>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</si>
  <si>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</si>
  <si>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</si>
  <si>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</si>
  <si>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</si>
  <si>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</si>
  <si>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</si>
  <si>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</si>
  <si>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</si>
  <si>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</si>
  <si>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</si>
  <si>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</si>
  <si>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</si>
  <si>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</si>
  <si>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</si>
  <si>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</si>
  <si>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</si>
  <si>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</si>
  <si>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</si>
  <si>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</si>
  <si>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</si>
  <si>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</si>
  <si>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</si>
  <si>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</si>
  <si>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</si>
  <si>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</si>
  <si>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</si>
  <si>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</si>
  <si>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</si>
  <si>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</si>
  <si>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</si>
  <si>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</si>
  <si>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</si>
  <si>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</si>
  <si>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</si>
  <si>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</si>
  <si>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</si>
  <si>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</si>
  <si>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</si>
  <si>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</si>
  <si>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</si>
  <si>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</si>
  <si>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</si>
  <si>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</si>
  <si>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</si>
  <si>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</si>
  <si>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</si>
  <si>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</si>
  <si>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</si>
  <si>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</si>
  <si>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</si>
  <si>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</si>
  <si>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</si>
  <si>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</si>
  <si>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</si>
  <si>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</si>
  <si>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</si>
  <si>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</si>
  <si>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</si>
  <si>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</si>
  <si>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</si>
  <si>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</si>
  <si>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</si>
  <si>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</si>
  <si>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</si>
  <si>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</si>
  <si>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</si>
  <si>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</si>
  <si>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</si>
  <si>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</si>
  <si>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</si>
  <si>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</si>
  <si>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</si>
  <si>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</si>
  <si>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</si>
  <si>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</si>
  <si>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</si>
  <si>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</si>
  <si>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</si>
  <si>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</si>
  <si>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</si>
  <si>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</si>
  <si>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</si>
  <si>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</si>
  <si>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</si>
  <si>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</si>
  <si>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</si>
  <si>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</si>
  <si>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</si>
  <si>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</si>
  <si>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</si>
  <si>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</si>
  <si>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</si>
  <si>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</si>
  <si>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</si>
  <si>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</si>
  <si>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</si>
  <si>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</si>
  <si>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</si>
  <si>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</si>
  <si>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</si>
  <si>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</si>
  <si>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</si>
  <si>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</si>
  <si>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</si>
  <si>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</si>
  <si>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</si>
  <si>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</si>
  <si>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</si>
  <si>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</si>
  <si>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</si>
  <si>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</si>
  <si>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</si>
  <si>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</si>
  <si>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</si>
  <si>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</si>
  <si>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</si>
  <si>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</si>
  <si>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</si>
  <si>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</si>
  <si>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</si>
  <si>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</si>
  <si>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</si>
  <si>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</si>
  <si>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</si>
  <si>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</si>
  <si>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</si>
  <si>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</si>
  <si>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</si>
  <si>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</si>
  <si>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</si>
  <si>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</si>
  <si>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</si>
  <si>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</si>
  <si>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</si>
  <si>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</si>
  <si>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</si>
  <si>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</si>
  <si>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</si>
  <si>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</si>
  <si>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</si>
  <si>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</si>
  <si>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</si>
  <si>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</si>
  <si>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</si>
  <si>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</si>
  <si>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</si>
  <si>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</si>
  <si>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</si>
  <si>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</si>
  <si>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</si>
  <si>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</si>
  <si>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</si>
  <si>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</si>
  <si>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</si>
  <si>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</si>
  <si>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</si>
  <si>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</si>
  <si>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</si>
  <si>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</si>
  <si>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</si>
  <si>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</si>
  <si>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</si>
  <si>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</si>
  <si>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</si>
  <si>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</si>
  <si>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</si>
  <si>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</si>
  <si>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</si>
  <si>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</si>
  <si>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</si>
  <si>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</si>
  <si>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</si>
  <si>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</si>
  <si>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</si>
  <si>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</si>
  <si>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</si>
  <si>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</si>
  <si>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</si>
  <si>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</si>
  <si>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</si>
  <si>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</si>
  <si>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</si>
  <si>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</si>
  <si>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</si>
  <si>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</si>
  <si>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</si>
  <si>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</si>
  <si>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</si>
  <si>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</si>
  <si>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</si>
  <si>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</si>
  <si>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</si>
  <si>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</si>
  <si>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</si>
  <si>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</si>
  <si>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</si>
  <si>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</si>
  <si>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</si>
  <si>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</si>
  <si>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</si>
  <si>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</si>
  <si>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</si>
  <si>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</si>
  <si>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</si>
  <si>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</si>
  <si>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</si>
  <si>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</si>
  <si>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</si>
  <si>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</si>
  <si>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</si>
  <si>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</si>
  <si>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</si>
  <si>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</si>
  <si>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</si>
  <si>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</si>
  <si>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</si>
  <si>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</si>
  <si>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</si>
  <si>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</si>
  <si>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</si>
  <si>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</si>
  <si>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</si>
  <si>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</si>
  <si>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</si>
  <si>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</si>
  <si>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</si>
  <si>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</si>
  <si>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</si>
  <si>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</si>
  <si>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</si>
  <si>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</si>
  <si>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</si>
  <si>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</si>
  <si>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</si>
  <si>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</si>
  <si>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</si>
  <si>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</si>
  <si>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</si>
  <si>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</si>
  <si>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</si>
  <si>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</si>
  <si>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</si>
  <si>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</si>
  <si>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</si>
  <si>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</si>
  <si>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</si>
  <si>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</si>
  <si>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</si>
  <si>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</si>
  <si>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</si>
  <si>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</si>
  <si>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</si>
  <si>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</si>
  <si>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</si>
  <si>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</si>
  <si>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</si>
  <si>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</si>
  <si>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</si>
  <si>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</si>
  <si>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</si>
  <si>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</si>
  <si>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</si>
  <si>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</si>
  <si>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</si>
  <si>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</si>
  <si>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</si>
  <si>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</si>
  <si>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</si>
  <si>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</si>
  <si>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</si>
  <si>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</si>
  <si>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</si>
  <si>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</si>
  <si>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</si>
  <si>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</si>
  <si>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</si>
  <si>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</si>
  <si>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</si>
  <si>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</si>
  <si>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</si>
  <si>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</si>
  <si>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</si>
  <si>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</si>
  <si>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</si>
  <si>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</si>
  <si>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</si>
  <si>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</si>
  <si>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</si>
  <si>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</si>
  <si>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</si>
  <si>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</si>
  <si>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</si>
  <si>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</si>
  <si>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</si>
  <si>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</si>
  <si>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</si>
  <si>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</si>
  <si>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</si>
  <si>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</si>
  <si>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</si>
  <si>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</si>
  <si>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</si>
  <si>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</si>
  <si>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</si>
  <si>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</si>
  <si>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</si>
  <si>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</si>
  <si>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</si>
  <si>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</si>
  <si>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</si>
  <si>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</si>
  <si>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</si>
  <si>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</si>
  <si>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</si>
  <si>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</si>
  <si>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</si>
  <si>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</si>
  <si>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</si>
  <si>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</si>
  <si>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</si>
  <si>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</si>
  <si>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</si>
  <si>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</si>
  <si>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</si>
  <si>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</si>
  <si>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</si>
  <si>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</si>
  <si>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</si>
  <si>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</si>
  <si>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</si>
  <si>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</si>
  <si>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</si>
  <si>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</si>
  <si>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</si>
  <si>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</si>
  <si>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</si>
  <si>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</si>
  <si>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</si>
  <si>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</si>
  <si>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</si>
  <si>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</si>
  <si>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</si>
  <si>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</si>
  <si>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</si>
  <si>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</si>
  <si>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</si>
  <si>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</si>
  <si>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</si>
  <si>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</si>
  <si>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</si>
  <si>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</si>
  <si>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</si>
  <si>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</si>
  <si>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</si>
  <si>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</si>
  <si>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</si>
  <si>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</si>
  <si>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</si>
  <si>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</si>
  <si>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</si>
  <si>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</si>
  <si>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</si>
  <si>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</si>
  <si>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</si>
  <si>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</si>
  <si>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</si>
  <si>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</si>
  <si>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</si>
  <si>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</si>
  <si>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</si>
  <si>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</si>
  <si>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</si>
  <si>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</si>
  <si>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</si>
  <si>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</si>
  <si>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</si>
  <si>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</si>
  <si>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</si>
  <si>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</si>
  <si>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</si>
  <si>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</si>
  <si>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</si>
  <si>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</si>
  <si>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</si>
  <si>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</si>
  <si>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</si>
  <si>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</si>
  <si>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</si>
  <si>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</si>
  <si>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</si>
  <si>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</si>
  <si>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</si>
  <si>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</si>
  <si>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</si>
  <si>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</si>
  <si>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</si>
  <si>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</si>
  <si>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</si>
  <si>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</si>
  <si>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</si>
  <si>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</si>
  <si>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</si>
  <si>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</si>
  <si>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</si>
  <si>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</si>
  <si>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</si>
  <si>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</si>
  <si>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</si>
  <si>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</si>
  <si>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</si>
  <si>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</si>
  <si>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</si>
  <si>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</si>
  <si>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</si>
  <si>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</si>
  <si>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</si>
  <si>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</si>
  <si>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</si>
  <si>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</si>
  <si>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</si>
  <si>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</si>
  <si>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</si>
  <si>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</si>
  <si>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</si>
  <si>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</si>
  <si>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</si>
  <si>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</si>
  <si>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</si>
  <si>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</si>
  <si>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</si>
  <si>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</si>
  <si>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</si>
  <si>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</si>
  <si>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</si>
  <si>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</si>
  <si>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</si>
  <si>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</si>
  <si>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</si>
  <si>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</si>
  <si>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</si>
  <si>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</si>
  <si>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</si>
  <si>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</si>
  <si>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</si>
  <si>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</si>
  <si>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</si>
  <si>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</si>
  <si>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</si>
  <si>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</si>
  <si>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</si>
  <si>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</si>
  <si>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</si>
  <si>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</si>
  <si>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</si>
  <si>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</si>
  <si>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</si>
  <si>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</si>
  <si>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</si>
  <si>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</si>
  <si>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</si>
  <si>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</si>
  <si>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</si>
  <si>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</si>
  <si>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</si>
  <si>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</si>
  <si>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</si>
  <si>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</si>
  <si>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</si>
  <si>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</si>
  <si>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</si>
  <si>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</si>
  <si>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</si>
  <si>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</si>
  <si>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</si>
  <si>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</si>
  <si>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</si>
  <si>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</si>
  <si>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</si>
  <si>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</si>
  <si>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</si>
  <si>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</si>
  <si>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</si>
  <si>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</si>
  <si>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</si>
  <si>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</si>
  <si>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</si>
  <si>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</si>
  <si>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</si>
  <si>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</si>
  <si>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</si>
  <si>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</si>
  <si>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</si>
  <si>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</si>
  <si>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</si>
  <si>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</si>
  <si>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</si>
  <si>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</si>
  <si>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</si>
  <si>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</si>
  <si>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</si>
  <si>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</si>
  <si>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</si>
  <si>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</si>
  <si>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</si>
  <si>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</si>
  <si>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</si>
  <si>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</si>
  <si>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</si>
  <si>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</si>
  <si>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</si>
  <si>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</si>
  <si>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</si>
  <si>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</si>
  <si>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</si>
  <si>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</si>
  <si>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</si>
  <si>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</si>
  <si>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</si>
  <si>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</si>
  <si>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</si>
  <si>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</si>
  <si>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</si>
  <si>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</si>
  <si>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</si>
  <si>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</si>
  <si>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</si>
  <si>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</si>
  <si>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</si>
  <si>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</si>
  <si>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</si>
  <si>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</si>
  <si>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</si>
  <si>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</si>
  <si>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</si>
  <si>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</si>
  <si>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</si>
  <si>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</si>
  <si>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</si>
  <si>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</si>
  <si>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</si>
  <si>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</si>
  <si>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</si>
  <si>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</si>
  <si>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</si>
  <si>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</si>
  <si>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</si>
  <si>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</si>
  <si>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</si>
  <si>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</si>
  <si>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</si>
  <si>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</si>
  <si>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</si>
  <si>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</si>
  <si>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</si>
  <si>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</si>
  <si>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</si>
  <si>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</si>
  <si>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</si>
  <si>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</si>
  <si>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</si>
  <si>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</si>
  <si>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</si>
  <si>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</si>
  <si>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</si>
  <si>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</si>
  <si>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</si>
  <si>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</si>
  <si>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</si>
  <si>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</si>
  <si>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</si>
  <si>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</si>
  <si>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</si>
  <si>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</si>
  <si>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</si>
  <si>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</si>
  <si>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</si>
  <si>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</si>
  <si>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</si>
  <si>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</si>
  <si>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</si>
  <si>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</si>
  <si>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</si>
  <si>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</si>
  <si>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</si>
  <si>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</si>
  <si>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</si>
  <si>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</si>
  <si>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</si>
  <si>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</si>
  <si>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</si>
  <si>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</si>
  <si>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</si>
  <si>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</si>
  <si>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</si>
  <si>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</si>
  <si>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</si>
  <si>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</si>
  <si>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</si>
  <si>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</si>
  <si>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</si>
  <si>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</si>
  <si>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</si>
  <si>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</si>
  <si>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</si>
  <si>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</si>
  <si>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</si>
  <si>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</si>
  <si>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</si>
  <si>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</si>
  <si>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</si>
  <si>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</si>
  <si>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</si>
  <si>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</si>
  <si>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</si>
  <si>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</si>
  <si>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</si>
  <si>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</si>
  <si>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</si>
  <si>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</si>
  <si>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</si>
  <si>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</si>
  <si>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</si>
  <si>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</si>
  <si>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</si>
  <si>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</si>
  <si>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</si>
  <si>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</si>
  <si>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</si>
  <si>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</si>
  <si>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</si>
  <si>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</si>
  <si>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</si>
  <si>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</si>
  <si>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</si>
  <si>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</si>
  <si>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</si>
  <si>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</si>
  <si>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</si>
  <si>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</si>
  <si>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</si>
  <si>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</si>
  <si>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</si>
  <si>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</si>
  <si>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</si>
  <si>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</si>
  <si>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</si>
  <si>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</si>
  <si>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</si>
  <si>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</si>
  <si>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</si>
  <si>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</si>
  <si>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</si>
  <si>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</si>
  <si>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</si>
  <si>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</si>
  <si>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</si>
  <si>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</si>
  <si>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</si>
  <si>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</si>
  <si>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</si>
  <si>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</si>
  <si>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</si>
  <si>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</si>
  <si>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</si>
  <si>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</si>
  <si>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</si>
  <si>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</si>
  <si>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</si>
  <si>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</si>
  <si>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</si>
  <si>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</si>
  <si>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</si>
  <si>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</si>
  <si>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</si>
  <si>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</si>
  <si>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</si>
  <si>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</si>
  <si>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</si>
  <si>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</si>
  <si>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</si>
  <si>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</si>
  <si>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</si>
  <si>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</si>
  <si>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</si>
  <si>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</si>
  <si>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</si>
  <si>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</si>
  <si>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</si>
  <si>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</si>
  <si>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</si>
  <si>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</si>
  <si>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</si>
  <si>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</si>
  <si>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</si>
  <si>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</si>
  <si>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</si>
  <si>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</si>
  <si>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</si>
  <si>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</si>
  <si>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</si>
  <si>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</si>
  <si>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</si>
  <si>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</si>
  <si>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</si>
  <si>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</si>
  <si>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</si>
  <si>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</si>
  <si>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</si>
  <si>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</si>
  <si>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</si>
  <si>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</si>
  <si>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</si>
  <si>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</si>
  <si>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</si>
  <si>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</si>
  <si>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</si>
  <si>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</si>
  <si>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</si>
  <si>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</si>
  <si>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</si>
  <si>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</si>
  <si>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</si>
  <si>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</si>
  <si>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</si>
  <si>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</si>
  <si>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</si>
  <si>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</si>
  <si>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</si>
  <si>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</si>
  <si>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</si>
  <si>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</si>
  <si>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</si>
  <si>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</si>
  <si>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</si>
  <si>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</si>
  <si>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</si>
  <si>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</si>
  <si>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</si>
  <si>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</si>
  <si>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</si>
  <si>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</si>
  <si>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</si>
  <si>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</si>
  <si>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</si>
  <si>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</si>
  <si>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</si>
  <si>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</si>
  <si>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</si>
  <si>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</si>
  <si>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</si>
  <si>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</si>
  <si>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</si>
  <si>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</si>
  <si>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</si>
  <si>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</si>
  <si>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</si>
  <si>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</si>
  <si>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</si>
  <si>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</si>
  <si>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</si>
  <si>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</si>
  <si>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</si>
  <si>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</si>
  <si>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</si>
  <si>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</si>
  <si>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</si>
  <si>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</si>
  <si>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</si>
  <si>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</si>
  <si>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</si>
  <si>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</si>
  <si>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</si>
  <si>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</si>
  <si>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</si>
  <si>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</si>
  <si>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</si>
  <si>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</si>
  <si>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</si>
  <si>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</si>
  <si>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</si>
  <si>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</si>
  <si>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</si>
  <si>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</si>
  <si>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</si>
  <si>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</si>
  <si>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</si>
  <si>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</si>
  <si>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</si>
  <si>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</si>
  <si>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</si>
  <si>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</si>
  <si>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</si>
  <si>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</si>
  <si>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</si>
  <si>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</si>
  <si>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</si>
  <si>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</si>
  <si>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</si>
  <si>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</si>
  <si>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</si>
  <si>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</si>
  <si>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</si>
  <si>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</si>
  <si>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</si>
  <si>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</si>
  <si>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</si>
  <si>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</si>
  <si>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</si>
  <si>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</si>
  <si>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</si>
  <si>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</si>
  <si>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</si>
  <si>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</si>
  <si>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</si>
  <si>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</si>
  <si>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</si>
  <si>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</si>
  <si>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</si>
  <si>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</si>
  <si>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</si>
  <si>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</si>
  <si>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</si>
  <si>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</si>
  <si>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</si>
  <si>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</si>
  <si>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</si>
  <si>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</si>
  <si>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</si>
  <si>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</si>
  <si>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</si>
  <si>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</si>
  <si>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</si>
  <si>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</si>
  <si>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</si>
  <si>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</si>
  <si>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</si>
  <si>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</si>
  <si>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</si>
  <si>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</si>
  <si>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</si>
  <si>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</si>
  <si>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</si>
  <si>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</si>
  <si>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</si>
  <si>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</si>
  <si>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</si>
  <si>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</si>
  <si>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</si>
  <si>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</si>
  <si>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</si>
  <si>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</si>
  <si>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</si>
  <si>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</si>
  <si>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</si>
  <si>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</si>
  <si>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</si>
  <si>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</si>
  <si>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</si>
  <si>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</si>
  <si>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</si>
  <si>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</si>
  <si>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</si>
  <si>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</si>
  <si>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</si>
  <si>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</si>
  <si>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</si>
  <si>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</si>
  <si>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</si>
  <si>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</si>
  <si>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</si>
  <si>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</si>
  <si>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</si>
  <si>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</si>
  <si>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</si>
  <si>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</si>
  <si>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</si>
  <si>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</si>
  <si>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</si>
  <si>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</si>
  <si>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</si>
  <si>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</si>
  <si>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</si>
  <si>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</si>
  <si>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</si>
  <si>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</si>
  <si>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</si>
  <si>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</si>
  <si>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</si>
  <si>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</si>
  <si>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</si>
  <si>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</si>
  <si>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</si>
  <si>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</si>
  <si>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</si>
  <si>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</si>
  <si>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</si>
  <si>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</si>
  <si>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</si>
  <si>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</si>
  <si>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</si>
  <si>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</si>
  <si>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</si>
  <si>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</si>
  <si>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</si>
  <si>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</si>
  <si>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</si>
  <si>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</si>
  <si>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</si>
  <si>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</si>
  <si>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</si>
  <si>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</si>
  <si>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</si>
  <si>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</si>
  <si>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</si>
  <si>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</si>
  <si>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</si>
  <si>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</si>
  <si>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</si>
  <si>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</si>
  <si>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</si>
  <si>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</si>
  <si>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</si>
  <si>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</si>
  <si>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</si>
  <si>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</si>
  <si>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</si>
  <si>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</si>
  <si>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</si>
  <si>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</si>
  <si>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</si>
  <si>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</si>
  <si>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</si>
  <si>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</si>
  <si>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</si>
  <si>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</si>
  <si>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</si>
  <si>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</si>
  <si>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</si>
  <si>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</si>
  <si>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</si>
  <si>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</si>
  <si>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</si>
  <si>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</si>
  <si>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</si>
  <si>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</si>
  <si>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</si>
  <si>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</si>
  <si>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</si>
  <si>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</si>
  <si>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</si>
  <si>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</si>
  <si>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</si>
  <si>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</si>
  <si>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</si>
  <si>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</si>
  <si>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</si>
  <si>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</si>
  <si>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</si>
  <si>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</si>
  <si>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</si>
  <si>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</si>
  <si>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</si>
  <si>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</si>
  <si>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</si>
  <si>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</si>
  <si>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</si>
  <si>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</si>
  <si>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</si>
  <si>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</si>
  <si>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</si>
  <si>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</si>
  <si>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</si>
  <si>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</si>
  <si>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</si>
  <si>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</si>
  <si>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</si>
  <si>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</si>
  <si>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</si>
  <si>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</si>
  <si>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</si>
  <si>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</si>
  <si>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</si>
  <si>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</si>
  <si>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</si>
  <si>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</si>
  <si>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</si>
  <si>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</si>
  <si>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</si>
  <si>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</si>
  <si>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</si>
  <si>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</si>
  <si>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</si>
  <si>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</si>
  <si>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</si>
  <si>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</si>
  <si>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</si>
  <si>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</si>
  <si>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</si>
  <si>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</si>
  <si>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</si>
  <si>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</si>
  <si>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</si>
  <si>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</si>
  <si>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</si>
  <si>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</si>
  <si>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</si>
  <si>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</si>
  <si>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</si>
  <si>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</si>
  <si>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</si>
  <si>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</si>
  <si>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</si>
  <si>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</si>
  <si>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</si>
  <si>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</si>
  <si>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</si>
  <si>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</si>
  <si>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</si>
  <si>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</si>
  <si>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</si>
  <si>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</si>
  <si>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</si>
  <si>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</si>
  <si>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</si>
  <si>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</si>
  <si>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</si>
  <si>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</si>
  <si>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</si>
  <si>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</si>
  <si>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</si>
  <si>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</si>
  <si>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</si>
  <si>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</si>
  <si>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</si>
  <si>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</si>
  <si>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</si>
  <si>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</si>
  <si>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</si>
  <si>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</si>
  <si>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</si>
  <si>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</si>
  <si>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</si>
  <si>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</si>
  <si>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</si>
  <si>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</si>
  <si>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</si>
  <si>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</si>
  <si>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</si>
  <si>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</si>
  <si>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</si>
  <si>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</si>
  <si>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</si>
  <si>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</si>
  <si>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</si>
  <si>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</si>
  <si>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</si>
  <si>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</si>
  <si>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</si>
  <si>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</si>
  <si>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</si>
  <si>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</si>
  <si>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</si>
  <si>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</si>
  <si>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</si>
  <si>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</si>
  <si>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</si>
  <si>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</si>
  <si>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</si>
  <si>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</si>
  <si>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</si>
  <si>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</si>
  <si>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</si>
  <si>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</si>
  <si>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</si>
  <si>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</si>
  <si>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</si>
  <si>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</si>
  <si>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</si>
  <si>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</si>
  <si>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</si>
  <si>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</si>
  <si>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</si>
  <si>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</si>
  <si>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</si>
  <si>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</si>
  <si>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</si>
  <si>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</si>
  <si>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</si>
  <si>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</si>
  <si>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</si>
  <si>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</si>
  <si>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</si>
  <si>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</si>
  <si>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</si>
  <si>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</si>
  <si>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</si>
  <si>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</si>
  <si>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</si>
  <si>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</si>
  <si>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</si>
  <si>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</si>
  <si>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</si>
  <si>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</si>
  <si>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</si>
  <si>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</si>
  <si>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</si>
  <si>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</si>
  <si>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</si>
  <si>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</si>
  <si>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</si>
  <si>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</si>
  <si>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</si>
  <si>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</si>
  <si>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</si>
  <si>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</si>
  <si>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</si>
  <si>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</si>
  <si>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</si>
  <si>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</si>
  <si>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</si>
  <si>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</si>
  <si>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</si>
  <si>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</si>
  <si>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</si>
  <si>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</si>
  <si>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</si>
  <si>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</si>
  <si>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</si>
  <si>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</si>
  <si>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</si>
  <si>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</si>
  <si>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</si>
  <si>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</si>
  <si>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</si>
  <si>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</si>
  <si>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</si>
  <si>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</si>
  <si>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</si>
  <si>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</si>
  <si>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</si>
  <si>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</si>
  <si>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</si>
  <si>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</si>
  <si>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</si>
  <si>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</si>
  <si>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</si>
  <si>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</si>
  <si>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</si>
  <si>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</si>
  <si>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</si>
  <si>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</si>
  <si>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</si>
  <si>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</si>
  <si>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</si>
  <si>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</si>
  <si>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</si>
  <si>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</si>
  <si>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</si>
  <si>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</si>
  <si>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</si>
  <si>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</si>
  <si>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</si>
  <si>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</si>
  <si>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</si>
  <si>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</si>
  <si>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</si>
  <si>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</si>
  <si>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</si>
  <si>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</si>
  <si>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</si>
  <si>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</si>
  <si>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</si>
  <si>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</si>
  <si>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</si>
  <si>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</si>
  <si>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</si>
  <si>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</si>
  <si>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</si>
  <si>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</si>
  <si>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</si>
  <si>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</si>
  <si>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</si>
  <si>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</si>
  <si>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</si>
  <si>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</si>
  <si>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</si>
  <si>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</si>
  <si>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</si>
  <si>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</si>
  <si>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</si>
  <si>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</si>
  <si>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</si>
  <si>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</si>
  <si>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</si>
  <si>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</si>
  <si>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</si>
  <si>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</si>
  <si>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</si>
  <si>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</si>
  <si>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</si>
  <si>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</si>
  <si>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</si>
  <si>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</si>
  <si>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</si>
  <si>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</si>
  <si>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</si>
  <si>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</si>
  <si>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</si>
  <si>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</si>
  <si>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</si>
  <si>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</si>
  <si>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</si>
  <si>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</si>
  <si>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</si>
  <si>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</si>
  <si>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</si>
  <si>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</si>
  <si>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</si>
  <si>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</si>
  <si>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</si>
  <si>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</si>
  <si>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</si>
  <si>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</si>
  <si>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</si>
  <si>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</si>
  <si>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</si>
  <si>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</si>
  <si>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</si>
  <si>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</si>
  <si>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</si>
  <si>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</si>
  <si>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</si>
  <si>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</si>
  <si>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</si>
  <si>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</si>
  <si>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</si>
  <si>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</si>
  <si>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</si>
  <si>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</si>
  <si>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</si>
  <si>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</si>
  <si>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</si>
  <si>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</si>
  <si>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</si>
  <si>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</si>
  <si>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</si>
  <si>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</si>
  <si>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</si>
  <si>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</si>
  <si>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</si>
  <si>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</si>
  <si>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</si>
  <si>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</si>
  <si>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</si>
  <si>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</si>
  <si>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</si>
  <si>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</si>
  <si>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</si>
  <si>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</si>
  <si>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</si>
  <si>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</si>
  <si>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</si>
  <si>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</si>
  <si>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</si>
  <si>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</si>
  <si>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</si>
  <si>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</si>
  <si>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</si>
  <si>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</si>
  <si>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</si>
  <si>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</si>
  <si>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</si>
  <si>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</si>
  <si>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</si>
  <si>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</si>
  <si>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</si>
  <si>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</si>
  <si>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</si>
  <si>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</si>
  <si>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</si>
  <si>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</si>
  <si>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</si>
  <si>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</si>
  <si>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</si>
  <si>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</si>
  <si>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</si>
  <si>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</si>
  <si>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</si>
  <si>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</si>
  <si>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</si>
  <si>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</si>
  <si>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</si>
  <si>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</si>
  <si>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</si>
  <si>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</si>
  <si>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</si>
  <si>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</si>
  <si>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</si>
  <si>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</si>
  <si>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</si>
  <si>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</si>
  <si>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</si>
  <si>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</si>
  <si>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</si>
  <si>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</si>
  <si>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</si>
  <si>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</si>
  <si>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</si>
  <si>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</si>
  <si>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</si>
  <si>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</si>
  <si>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</si>
  <si>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</si>
  <si>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</si>
  <si>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</si>
  <si>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</si>
  <si>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</si>
  <si>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</si>
  <si>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</si>
  <si>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</si>
  <si>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</si>
  <si>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</si>
  <si>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</si>
  <si>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</si>
  <si>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</si>
  <si>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</si>
  <si>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</si>
  <si>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</si>
  <si>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</si>
  <si>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</si>
  <si>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</si>
  <si>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</si>
  <si>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</si>
  <si>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</si>
  <si>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</si>
  <si>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</si>
  <si>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</si>
  <si>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</si>
  <si>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</si>
  <si>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</si>
  <si>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</si>
  <si>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</si>
  <si>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</si>
  <si>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</si>
  <si>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</si>
  <si>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</si>
  <si>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</si>
  <si>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</si>
  <si>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</si>
  <si>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</si>
  <si>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</si>
  <si>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</si>
  <si>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</si>
  <si>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</si>
  <si>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</si>
  <si>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</si>
  <si>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</si>
  <si>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</si>
  <si>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</si>
  <si>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</si>
  <si>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</si>
  <si>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</si>
  <si>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</si>
  <si>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</si>
  <si>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</si>
  <si>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</si>
  <si>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</si>
  <si>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</si>
  <si>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</si>
  <si>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</si>
  <si>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</si>
  <si>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</si>
  <si>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</si>
  <si>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</si>
  <si>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</si>
  <si>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</si>
  <si>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</si>
  <si>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</si>
  <si>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</si>
  <si>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</si>
  <si>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</si>
  <si>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</si>
  <si>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</si>
  <si>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</si>
  <si>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</si>
  <si>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</si>
  <si>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</si>
  <si>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</si>
  <si>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</si>
  <si>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</si>
  <si>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</si>
  <si>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</si>
  <si>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</si>
  <si>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</si>
  <si>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</si>
  <si>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</si>
  <si>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</si>
  <si>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</si>
  <si>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</si>
  <si>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</si>
  <si>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</si>
  <si>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</si>
  <si>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</si>
  <si>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</si>
  <si>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</si>
  <si>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</si>
  <si>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</si>
  <si>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</si>
  <si>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</si>
  <si>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</si>
  <si>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</si>
  <si>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</si>
  <si>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</si>
  <si>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</si>
  <si>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</si>
  <si>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</si>
  <si>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</si>
  <si>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</si>
  <si>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</si>
  <si>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</si>
  <si>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</si>
  <si>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</si>
  <si>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</si>
  <si>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</si>
  <si>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</si>
  <si>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</si>
  <si>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</si>
  <si>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</si>
  <si>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</si>
  <si>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</si>
  <si>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</si>
  <si>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</si>
  <si>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</si>
  <si>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</si>
  <si>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</si>
  <si>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</si>
  <si>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</si>
  <si>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</si>
  <si>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</si>
  <si>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</si>
  <si>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</si>
  <si>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</si>
  <si>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</si>
  <si>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</si>
  <si>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</si>
  <si>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</si>
  <si>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</si>
  <si>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</si>
  <si>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</si>
  <si>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</si>
  <si>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</si>
  <si>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</si>
  <si>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</si>
  <si>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</si>
  <si>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</si>
  <si>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</si>
  <si>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</si>
  <si>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</si>
  <si>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</si>
  <si>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</si>
  <si>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</si>
  <si>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</si>
  <si>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</si>
  <si>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</si>
  <si>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</si>
  <si>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</si>
  <si>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</si>
  <si>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</si>
  <si>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</si>
  <si>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</si>
  <si>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</si>
  <si>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</si>
  <si>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</si>
  <si>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</si>
  <si>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</si>
  <si>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</si>
  <si>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</si>
  <si>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</si>
  <si>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</si>
  <si>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</si>
  <si>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</si>
  <si>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</si>
  <si>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</si>
  <si>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</si>
  <si>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</si>
  <si>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</si>
  <si>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</si>
  <si>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</si>
  <si>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</si>
  <si>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</si>
  <si>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</si>
  <si>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</si>
  <si>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</si>
  <si>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</si>
  <si>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</si>
  <si>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</si>
  <si>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</si>
  <si>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</si>
  <si>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</si>
  <si>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</si>
  <si>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</si>
  <si>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</si>
  <si>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</si>
  <si>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</si>
  <si>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</si>
  <si>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</si>
  <si>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</si>
  <si>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</si>
  <si>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</si>
  <si>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</si>
  <si>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</si>
  <si>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</si>
  <si>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</si>
  <si>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</si>
  <si>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</si>
  <si>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</si>
  <si>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</si>
  <si>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</si>
  <si>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</si>
  <si>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</si>
  <si>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</si>
  <si>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</si>
  <si>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</si>
  <si>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</si>
  <si>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</si>
  <si>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</si>
  <si>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</si>
  <si>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</si>
  <si>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</si>
  <si>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</si>
  <si>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</si>
  <si>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</si>
  <si>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</si>
  <si>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</si>
  <si>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</si>
  <si>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</si>
  <si>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</si>
  <si>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</si>
  <si>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</si>
  <si>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</si>
  <si>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</si>
  <si>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</si>
  <si>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</si>
  <si>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</si>
  <si>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</si>
  <si>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</si>
  <si>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</si>
  <si>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</si>
  <si>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</si>
  <si>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</si>
  <si>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</si>
  <si>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</si>
  <si>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</si>
  <si>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</si>
  <si>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</si>
  <si>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</si>
  <si>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</si>
  <si>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</si>
  <si>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</si>
  <si>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</si>
  <si>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</si>
  <si>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</si>
  <si>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</si>
  <si>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</si>
  <si>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</si>
  <si>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</si>
  <si>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</si>
  <si>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</si>
  <si>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</si>
  <si>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</si>
  <si>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</si>
  <si>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</si>
  <si>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</si>
  <si>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</si>
  <si>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</si>
  <si>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</si>
  <si>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</si>
  <si>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</si>
  <si>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</si>
  <si>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</si>
  <si>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</si>
  <si>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</si>
  <si>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</si>
  <si>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</si>
  <si>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</si>
  <si>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</si>
  <si>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</si>
  <si>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</si>
  <si>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</si>
  <si>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</si>
  <si>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</si>
  <si>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</si>
  <si>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</si>
  <si>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</si>
  <si>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</si>
  <si>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</si>
  <si>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</si>
  <si>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</si>
  <si>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</si>
  <si>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</si>
  <si>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</si>
  <si>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</si>
  <si>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</si>
  <si>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</si>
  <si>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</si>
  <si>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</si>
  <si>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</si>
  <si>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</si>
  <si>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</si>
  <si>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</si>
  <si>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</si>
  <si>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</si>
  <si>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</si>
  <si>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</si>
  <si>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</si>
  <si>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</si>
  <si>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</si>
  <si>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</si>
  <si>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</si>
  <si>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</si>
  <si>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</si>
  <si>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</si>
  <si>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</si>
  <si>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</si>
  <si>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</si>
  <si>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</si>
  <si>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</si>
  <si>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</si>
  <si>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</si>
  <si>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</si>
  <si>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</si>
  <si>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</si>
  <si>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</si>
  <si>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</si>
  <si>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</si>
  <si>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</si>
  <si>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</si>
  <si>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</si>
  <si>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</si>
  <si>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</si>
  <si>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</si>
  <si>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</si>
  <si>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</si>
  <si>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</si>
  <si>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</si>
  <si>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</si>
  <si>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</si>
  <si>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</si>
  <si>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</si>
  <si>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</si>
  <si>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</si>
  <si>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</si>
  <si>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</si>
  <si>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</si>
  <si>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</si>
  <si>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</si>
  <si>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</si>
  <si>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</si>
  <si>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</si>
  <si>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</si>
  <si>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</si>
  <si>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</si>
  <si>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</si>
  <si>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</si>
  <si>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</si>
  <si>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</si>
  <si>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</si>
  <si>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</si>
  <si>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</si>
  <si>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</si>
  <si>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</si>
  <si>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</si>
  <si>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</si>
  <si>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</si>
  <si>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</si>
  <si>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</si>
  <si>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</si>
  <si>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</si>
  <si>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</si>
  <si>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</si>
  <si>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</si>
  <si>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</si>
  <si>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</si>
  <si>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</si>
  <si>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</si>
  <si>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</si>
  <si>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</si>
  <si>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</si>
  <si>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</si>
  <si>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</si>
  <si>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</si>
  <si>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</si>
  <si>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</si>
  <si>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</si>
  <si>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</si>
  <si>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</si>
  <si>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</si>
  <si>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</si>
  <si>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</si>
  <si>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</si>
  <si>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</si>
  <si>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</si>
  <si>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</si>
  <si>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</si>
  <si>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</si>
  <si>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</si>
  <si>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</si>
  <si>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</si>
  <si>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</si>
  <si>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</si>
  <si>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</si>
  <si>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</si>
  <si>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</si>
  <si>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</si>
  <si>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</si>
  <si>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</si>
  <si>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</si>
  <si>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</si>
  <si>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</si>
  <si>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</si>
  <si>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</si>
  <si>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</si>
  <si>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</si>
  <si>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</si>
  <si>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</si>
  <si>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</si>
  <si>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</si>
  <si>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</si>
  <si>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</si>
  <si>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</si>
  <si>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</si>
  <si>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</si>
  <si>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</si>
  <si>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</si>
  <si>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</si>
  <si>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</si>
  <si>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</si>
  <si>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</si>
  <si>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</si>
  <si>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</si>
  <si>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</si>
  <si>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</si>
  <si>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</si>
  <si>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</si>
  <si>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</si>
  <si>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</si>
  <si>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</si>
  <si>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</si>
  <si>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</si>
  <si>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</si>
  <si>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</si>
  <si>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</si>
  <si>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</si>
  <si>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</si>
  <si>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</si>
  <si>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</si>
  <si>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</si>
  <si>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</si>
  <si>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</si>
  <si>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</si>
  <si>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</si>
  <si>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</si>
  <si>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</si>
  <si>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</si>
  <si>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</si>
  <si>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</si>
  <si>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</si>
  <si>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</si>
  <si>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</si>
  <si>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</si>
  <si>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</si>
  <si>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</si>
  <si>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</si>
  <si>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</si>
  <si>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</si>
  <si>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</si>
  <si>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</si>
  <si>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</si>
  <si>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</si>
  <si>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</si>
  <si>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</si>
  <si>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</si>
  <si>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</si>
  <si>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</si>
  <si>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</si>
  <si>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</si>
  <si>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</si>
  <si>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</si>
  <si>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</si>
  <si>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</si>
  <si>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</si>
  <si>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</si>
  <si>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</si>
  <si>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</si>
  <si>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</si>
  <si>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</si>
  <si>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</si>
  <si>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</si>
  <si>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</si>
  <si>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</si>
  <si>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</si>
  <si>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</si>
  <si>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</si>
  <si>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</si>
  <si>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</si>
  <si>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</si>
  <si>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</si>
  <si>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</si>
  <si>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</si>
  <si>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</si>
  <si>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</si>
  <si>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</si>
  <si>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</si>
  <si>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</si>
  <si>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</si>
  <si>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</si>
  <si>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</si>
  <si>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</si>
  <si>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</si>
  <si>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</si>
  <si>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</si>
  <si>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</si>
  <si>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</si>
  <si>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</si>
  <si>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</si>
  <si>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</si>
  <si>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</si>
  <si>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</si>
  <si>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</si>
  <si>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</si>
  <si>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</si>
  <si>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</si>
  <si>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</si>
  <si>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</si>
  <si>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</si>
  <si>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</si>
  <si>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</si>
  <si>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</si>
  <si>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</si>
  <si>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</si>
  <si>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</si>
  <si>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</si>
  <si>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</si>
  <si>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</si>
  <si>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</si>
  <si>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</si>
  <si>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</si>
  <si>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</si>
  <si>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</si>
  <si>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</si>
  <si>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</si>
  <si>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</si>
  <si>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</si>
  <si>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</si>
  <si>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</si>
  <si>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</si>
  <si>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</si>
  <si>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</si>
  <si>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</si>
  <si>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</si>
  <si>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</si>
  <si>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</si>
  <si>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</si>
  <si>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</si>
  <si>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</si>
  <si>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</si>
  <si>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</si>
  <si>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</si>
  <si>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</si>
  <si>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</si>
  <si>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</si>
  <si>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</si>
  <si>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</si>
  <si>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</si>
  <si>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</si>
  <si>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</si>
  <si>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</si>
  <si>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</si>
  <si>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</si>
  <si>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</si>
  <si>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</si>
  <si>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</si>
  <si>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</si>
  <si>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</si>
  <si>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</si>
  <si>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</si>
  <si>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</si>
  <si>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</si>
  <si>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</si>
  <si>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</si>
  <si>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</si>
  <si>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</si>
  <si>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</si>
  <si>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</si>
  <si>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</si>
  <si>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</si>
  <si>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</si>
  <si>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</si>
  <si>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</si>
  <si>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</si>
  <si>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</si>
  <si>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</si>
  <si>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</si>
  <si>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</si>
  <si>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</si>
  <si>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</si>
  <si>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</si>
  <si>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</si>
  <si>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</si>
  <si>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</si>
  <si>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</si>
  <si>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</si>
  <si>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</si>
  <si>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</si>
  <si>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</si>
  <si>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</si>
  <si>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</si>
  <si>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</si>
  <si>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</si>
  <si>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</si>
  <si>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</si>
  <si>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</si>
  <si>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</si>
  <si>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</si>
  <si>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</si>
  <si>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</si>
  <si>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</si>
  <si>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</si>
  <si>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</si>
  <si>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</si>
  <si>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</si>
  <si>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</si>
  <si>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</si>
  <si>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</si>
  <si>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</si>
  <si>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</si>
  <si>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</si>
  <si>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</si>
  <si>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</si>
  <si>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</si>
  <si>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</si>
  <si>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</si>
  <si>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</si>
  <si>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</si>
  <si>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</si>
  <si>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</si>
  <si>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</si>
  <si>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</si>
  <si>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</si>
  <si>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</si>
  <si>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</si>
  <si>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</si>
  <si>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</si>
  <si>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</si>
  <si>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</si>
  <si>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</si>
  <si>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</si>
  <si>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</si>
  <si>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</si>
  <si>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</si>
  <si>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</si>
  <si>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</si>
  <si>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</si>
  <si>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</si>
  <si>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</si>
  <si>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</si>
  <si>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</si>
  <si>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</si>
  <si>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</si>
  <si>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</si>
  <si>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</si>
  <si>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</si>
  <si>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</si>
  <si>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</si>
  <si>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</si>
  <si>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</si>
  <si>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</si>
  <si>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</si>
  <si>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</si>
  <si>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</si>
  <si>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</si>
  <si>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</si>
  <si>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</si>
  <si>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</si>
  <si>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</si>
  <si>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</si>
  <si>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</si>
  <si>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</si>
  <si>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</si>
  <si>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</si>
  <si>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</si>
  <si>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</si>
  <si>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</si>
  <si>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</si>
  <si>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</si>
  <si>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</si>
  <si>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</si>
  <si>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</si>
  <si>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</si>
  <si>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</si>
  <si>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</si>
  <si>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</si>
  <si>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</si>
  <si>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</si>
  <si>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</si>
  <si>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</si>
  <si>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</si>
  <si>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</si>
  <si>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</si>
  <si>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</si>
  <si>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</si>
  <si>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</si>
  <si>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</si>
  <si>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</si>
  <si>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</si>
  <si>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</si>
  <si>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</si>
  <si>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</si>
  <si>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</si>
  <si>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</si>
  <si>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</si>
  <si>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</si>
  <si>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</si>
  <si>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</si>
  <si>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</si>
  <si>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</si>
  <si>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</si>
  <si>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</si>
  <si>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</si>
  <si>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</si>
  <si>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</si>
  <si>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</si>
  <si>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</si>
  <si>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</si>
  <si>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</si>
  <si>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</si>
  <si>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</si>
  <si>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</si>
  <si>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</si>
  <si>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</si>
  <si>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</si>
  <si>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</si>
  <si>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</si>
  <si>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</si>
  <si>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</si>
  <si>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</si>
  <si>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</si>
  <si>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</si>
  <si>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</si>
  <si>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</si>
  <si>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</si>
  <si>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</si>
  <si>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</si>
  <si>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</si>
  <si>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</si>
  <si>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</si>
  <si>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</si>
  <si>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</si>
  <si>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</si>
  <si>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</si>
  <si>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</si>
  <si>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</si>
  <si>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</si>
  <si>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</si>
  <si>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</si>
  <si>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</si>
  <si>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</si>
  <si>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</si>
  <si>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</si>
  <si>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</si>
  <si>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</si>
  <si>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</si>
  <si>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</si>
  <si>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</si>
  <si>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</si>
  <si>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</si>
  <si>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</si>
  <si>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</si>
  <si>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</si>
  <si>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</si>
  <si>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</si>
  <si>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</si>
  <si>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</si>
  <si>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</si>
  <si>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</si>
  <si>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</si>
  <si>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</si>
  <si>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</si>
  <si>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</si>
  <si>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</si>
  <si>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</si>
  <si>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</si>
  <si>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</si>
  <si>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</si>
  <si>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</si>
  <si>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</si>
  <si>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</si>
  <si>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</si>
  <si>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</si>
  <si>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</si>
  <si>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</si>
  <si>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</si>
  <si>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</si>
  <si>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</si>
  <si>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</si>
  <si>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</si>
  <si>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</si>
  <si>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</si>
  <si>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</si>
  <si>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</si>
  <si>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</si>
  <si>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</si>
  <si>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</si>
  <si>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</si>
  <si>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</si>
  <si>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</si>
  <si>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</si>
  <si>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</si>
  <si>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</si>
  <si>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</si>
  <si>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</si>
  <si>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</si>
  <si>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</si>
  <si>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</si>
  <si>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</si>
  <si>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</si>
  <si>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</si>
  <si>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</si>
  <si>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</si>
  <si>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</si>
  <si>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</si>
  <si>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</si>
  <si>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</si>
  <si>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</si>
  <si>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</si>
  <si>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</si>
  <si>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</si>
  <si>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</si>
  <si>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</si>
  <si>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</si>
  <si>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</si>
  <si>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</si>
  <si>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</si>
  <si>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</si>
  <si>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</si>
  <si>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</si>
  <si>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</si>
  <si>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</si>
  <si>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</si>
  <si>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</si>
  <si>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</si>
  <si>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</si>
  <si>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</si>
  <si>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</si>
  <si>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</si>
  <si>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</si>
  <si>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</si>
  <si>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</si>
  <si>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</si>
  <si>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</si>
  <si>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</si>
  <si>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</si>
  <si>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</si>
  <si>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</si>
  <si>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</si>
  <si>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</si>
  <si>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</si>
  <si>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</si>
  <si>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</si>
  <si>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</si>
  <si>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</si>
  <si>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</si>
  <si>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</si>
  <si>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</si>
  <si>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</si>
  <si>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</si>
  <si>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</si>
  <si>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</si>
  <si>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</si>
  <si>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</si>
  <si>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</si>
  <si>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</si>
  <si>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</si>
  <si>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</si>
  <si>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</si>
  <si>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</si>
  <si>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</si>
  <si>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</si>
  <si>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</si>
  <si>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</si>
  <si>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</si>
  <si>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</si>
  <si>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</si>
  <si>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</si>
  <si>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</si>
  <si>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</si>
  <si>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</si>
  <si>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</si>
  <si>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</si>
  <si>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</si>
  <si>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</si>
  <si>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</si>
  <si>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</si>
  <si>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</si>
  <si>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</si>
  <si>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</si>
  <si>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</si>
  <si>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</si>
  <si>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</si>
  <si>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</si>
  <si>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</si>
  <si>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</si>
  <si>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</si>
  <si>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</si>
  <si>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</si>
  <si>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</si>
  <si>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</si>
  <si>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</si>
  <si>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</si>
  <si>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</si>
  <si>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</si>
  <si>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</si>
  <si>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</si>
  <si>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</si>
  <si>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</si>
  <si>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</si>
  <si>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</si>
  <si>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</si>
  <si>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</si>
  <si>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</si>
  <si>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</si>
  <si>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</si>
  <si>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</si>
  <si>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</si>
  <si>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</si>
  <si>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</si>
  <si>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</si>
  <si>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</si>
  <si>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</si>
  <si>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</si>
  <si>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</si>
  <si>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</si>
  <si>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</si>
  <si>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</si>
  <si>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</si>
  <si>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</si>
  <si>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</si>
  <si>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</si>
  <si>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</si>
  <si>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</si>
  <si>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</si>
  <si>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</si>
  <si>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</si>
  <si>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</si>
  <si>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</si>
  <si>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</si>
  <si>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</si>
  <si>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</si>
  <si>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</si>
  <si>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</si>
  <si>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</si>
  <si>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</si>
  <si>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</si>
  <si>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</si>
  <si>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</si>
  <si>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</si>
  <si>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</si>
  <si>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</si>
  <si>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</si>
  <si>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</si>
  <si>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</si>
  <si>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</si>
  <si>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</si>
  <si>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</si>
  <si>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</si>
  <si>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</si>
  <si>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</si>
  <si>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</si>
  <si>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</si>
  <si>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</si>
  <si>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</si>
  <si>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</si>
  <si>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</si>
  <si>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</si>
  <si>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</si>
  <si>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</si>
  <si>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</si>
  <si>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</si>
  <si>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</si>
  <si>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</si>
  <si>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</si>
  <si>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</si>
  <si>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</si>
  <si>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</si>
  <si>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</si>
  <si>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</si>
  <si>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</si>
  <si>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</si>
  <si>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</si>
  <si>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</si>
  <si>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</si>
  <si>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</si>
  <si>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</si>
  <si>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</si>
  <si>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</si>
  <si>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</si>
  <si>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</si>
  <si>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</si>
  <si>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</si>
  <si>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</si>
  <si>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</si>
  <si>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</si>
  <si>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</si>
  <si>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</si>
  <si>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</si>
  <si>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</si>
  <si>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</si>
  <si>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</si>
  <si>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</si>
  <si>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</si>
  <si>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</si>
  <si>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</si>
  <si>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</si>
  <si>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</si>
  <si>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</si>
  <si>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</si>
  <si>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</si>
  <si>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</si>
  <si>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</si>
  <si>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</si>
  <si>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</si>
  <si>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</si>
  <si>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</si>
  <si>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</si>
  <si>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</si>
  <si>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</si>
  <si>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</si>
  <si>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</si>
  <si>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</si>
  <si>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</si>
  <si>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</si>
  <si>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</si>
  <si>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</si>
  <si>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</si>
  <si>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</si>
  <si>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</si>
  <si>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</si>
  <si>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</si>
  <si>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</si>
  <si>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</si>
  <si>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</si>
  <si>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</si>
  <si>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</si>
  <si>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</si>
  <si>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</si>
  <si>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</si>
  <si>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</si>
  <si>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</si>
  <si>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</si>
  <si>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</si>
  <si>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</si>
  <si>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</si>
  <si>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</si>
  <si>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</si>
  <si>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</si>
  <si>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</si>
  <si>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</si>
  <si>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</si>
  <si>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</si>
  <si>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</si>
  <si>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</si>
  <si>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</si>
  <si>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</si>
  <si>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</si>
  <si>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</si>
  <si>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</si>
  <si>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</si>
  <si>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</si>
  <si>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</si>
  <si>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</si>
  <si>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</si>
  <si>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</si>
  <si>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</si>
  <si>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</si>
  <si>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</si>
  <si>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</si>
  <si>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</si>
  <si>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</si>
  <si>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</si>
  <si>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</si>
  <si>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</si>
  <si>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</si>
  <si>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</si>
  <si>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</si>
  <si>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</si>
  <si>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</si>
  <si>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</si>
  <si>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</si>
  <si>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</si>
  <si>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</si>
  <si>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</si>
  <si>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</si>
  <si>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</si>
  <si>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</si>
  <si>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</si>
  <si>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</si>
  <si>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</si>
  <si>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</si>
  <si>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</si>
  <si>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</si>
  <si>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</si>
  <si>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</si>
  <si>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</si>
  <si>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</si>
  <si>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</si>
  <si>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</si>
  <si>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</si>
  <si>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</si>
  <si>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</si>
  <si>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</si>
  <si>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</si>
  <si>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</si>
  <si>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</si>
  <si>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</si>
  <si>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</si>
  <si>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</si>
  <si>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</si>
  <si>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</si>
  <si>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</si>
  <si>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</si>
  <si>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</si>
  <si>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</si>
  <si>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</si>
  <si>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</si>
  <si>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</si>
  <si>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</si>
  <si>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</si>
  <si>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</si>
  <si>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</si>
  <si>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</si>
  <si>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</si>
  <si>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</si>
  <si>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</si>
  <si>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</si>
  <si>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</si>
  <si>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</si>
  <si>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</si>
  <si>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</si>
  <si>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</si>
  <si>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</si>
  <si>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</si>
  <si>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</si>
  <si>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</si>
  <si>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</si>
  <si>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</si>
  <si>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</si>
  <si>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</si>
  <si>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</si>
  <si>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</si>
  <si>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</si>
  <si>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</si>
  <si>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</si>
  <si>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</si>
  <si>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</si>
  <si>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</si>
  <si>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</si>
  <si>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</si>
  <si>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</si>
  <si>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</si>
  <si>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</si>
  <si>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</si>
  <si>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</si>
  <si>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</si>
  <si>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</si>
  <si>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</si>
  <si>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</si>
  <si>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</si>
  <si>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</si>
  <si>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</si>
  <si>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</si>
  <si>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</si>
  <si>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</si>
  <si>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</si>
  <si>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</si>
  <si>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</si>
  <si>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</si>
  <si>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</si>
  <si>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</si>
  <si>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</si>
  <si>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</si>
  <si>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</si>
  <si>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</si>
  <si>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</si>
  <si>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</si>
  <si>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</si>
  <si>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</si>
  <si>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</si>
  <si>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</si>
  <si>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</si>
  <si>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</si>
  <si>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</si>
  <si>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</si>
  <si>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</si>
  <si>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</si>
  <si>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</si>
  <si>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</si>
  <si>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</si>
  <si>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</si>
  <si>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</si>
  <si>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</si>
  <si>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</si>
  <si>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</si>
  <si>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</si>
  <si>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</si>
  <si>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</si>
  <si>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</si>
  <si>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</si>
  <si>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</si>
  <si>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</si>
  <si>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</si>
  <si>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</si>
  <si>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</si>
  <si>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</si>
  <si>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</si>
  <si>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</si>
  <si>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</si>
  <si>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</si>
  <si>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</si>
  <si>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</si>
  <si>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</si>
  <si>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</si>
  <si>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</si>
  <si>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</si>
  <si>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</si>
  <si>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</si>
  <si>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</si>
  <si>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</si>
  <si>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</si>
  <si>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</si>
  <si>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</si>
  <si>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</si>
  <si>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</si>
  <si>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</si>
  <si>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</si>
  <si>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</si>
  <si>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</si>
  <si>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</si>
  <si>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</si>
  <si>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</si>
  <si>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</si>
  <si>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</si>
  <si>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</si>
  <si>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</si>
  <si>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</si>
  <si>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</si>
  <si>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</si>
  <si>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</si>
  <si>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</si>
  <si>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</si>
  <si>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</si>
  <si>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</si>
  <si>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</si>
  <si>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</si>
  <si>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</si>
  <si>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</si>
  <si>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</si>
  <si>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</si>
  <si>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</si>
  <si>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</si>
  <si>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</si>
  <si>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</si>
  <si>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</si>
  <si>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</si>
  <si>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</si>
  <si>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</si>
  <si>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</si>
  <si>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</si>
  <si>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</si>
  <si>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</si>
  <si>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</si>
  <si>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</si>
  <si>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</si>
  <si>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</si>
  <si>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</si>
  <si>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</si>
  <si>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</si>
  <si>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</si>
  <si>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</si>
  <si>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</si>
  <si>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</si>
  <si>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</si>
  <si>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</si>
  <si>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</si>
  <si>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</si>
  <si>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</si>
  <si>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</si>
  <si>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</si>
  <si>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</si>
  <si>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</si>
  <si>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</si>
  <si>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</si>
  <si>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</si>
  <si>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</si>
  <si>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</si>
  <si>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</si>
  <si>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</si>
  <si>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</si>
  <si>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</si>
  <si>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</si>
  <si>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</si>
  <si>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</si>
  <si>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</si>
  <si>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</si>
  <si>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</si>
  <si>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</si>
  <si>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</si>
  <si>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</si>
  <si>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</si>
  <si>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</si>
  <si>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</si>
  <si>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</si>
  <si>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</si>
  <si>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</si>
  <si>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</si>
  <si>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</si>
  <si>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</si>
  <si>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</si>
  <si>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</si>
  <si>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</si>
  <si>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</si>
  <si>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</si>
  <si>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</si>
  <si>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</si>
  <si>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</si>
  <si>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</si>
  <si>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</si>
  <si>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</si>
  <si>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</si>
  <si>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</si>
  <si>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</si>
  <si>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</si>
  <si>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</si>
  <si>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</si>
  <si>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</si>
  <si>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</si>
  <si>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</si>
  <si>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</si>
  <si>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</si>
  <si>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</si>
  <si>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</si>
  <si>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</si>
  <si>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</si>
  <si>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</si>
  <si>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</si>
  <si>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</si>
  <si>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</si>
  <si>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</si>
  <si>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</si>
  <si>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</si>
  <si>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</si>
  <si>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</si>
  <si>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</si>
  <si>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</si>
  <si>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</si>
  <si>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</si>
  <si>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</si>
  <si>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</si>
  <si>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</si>
  <si>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</si>
  <si>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</si>
  <si>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</si>
  <si>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</si>
  <si>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</si>
  <si>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</si>
  <si>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</si>
  <si>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</si>
  <si>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</si>
  <si>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</si>
  <si>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</si>
  <si>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</si>
  <si>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</si>
  <si>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</si>
  <si>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</si>
  <si>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</si>
  <si>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</si>
  <si>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</si>
  <si>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</si>
  <si>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</si>
  <si>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</si>
  <si>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</si>
  <si>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</si>
  <si>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</si>
  <si>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</si>
  <si>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</si>
  <si>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</si>
  <si>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</si>
  <si>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</si>
  <si>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</si>
  <si>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</si>
  <si>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</si>
  <si>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</si>
  <si>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</si>
  <si>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</si>
  <si>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</si>
  <si>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</si>
  <si>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</si>
  <si>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</si>
  <si>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</si>
  <si>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</si>
  <si>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</si>
  <si>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</si>
  <si>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</si>
  <si>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</si>
  <si>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</si>
  <si>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</si>
  <si>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</si>
  <si>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</si>
  <si>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</si>
  <si>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</si>
  <si>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</si>
  <si>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</si>
  <si>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</si>
  <si>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</si>
  <si>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</si>
  <si>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</si>
  <si>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</si>
  <si>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</si>
  <si>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</si>
  <si>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</si>
  <si>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</si>
  <si>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</si>
  <si>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</si>
  <si>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</si>
  <si>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</si>
  <si>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</si>
  <si>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</si>
  <si>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</si>
  <si>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</si>
  <si>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</si>
  <si>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</si>
  <si>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</si>
  <si>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</si>
  <si>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</si>
  <si>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</si>
  <si>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</si>
  <si>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</si>
  <si>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</si>
  <si>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</si>
  <si>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</si>
  <si>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</si>
  <si>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</si>
  <si>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</si>
  <si>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</si>
  <si>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</si>
  <si>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</si>
  <si>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</si>
  <si>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</si>
  <si>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</si>
  <si>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</si>
  <si>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</si>
  <si>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</si>
  <si>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</si>
  <si>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</si>
  <si>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</si>
  <si>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</si>
  <si>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</si>
  <si>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</si>
  <si>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</si>
  <si>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</si>
  <si>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</si>
  <si>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</si>
  <si>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</si>
  <si>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</si>
  <si>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</si>
  <si>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</si>
  <si>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</si>
  <si>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</si>
  <si>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</si>
  <si>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</si>
  <si>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</si>
  <si>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</si>
  <si>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</si>
  <si>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</si>
  <si>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</si>
  <si>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</si>
  <si>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</si>
  <si>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</si>
  <si>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</si>
  <si>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</si>
  <si>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</si>
  <si>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</si>
  <si>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</si>
  <si>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</si>
  <si>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</si>
  <si>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</si>
  <si>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</si>
  <si>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</si>
  <si>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</si>
  <si>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</si>
  <si>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</si>
  <si>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</si>
  <si>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</si>
  <si>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</si>
  <si>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</si>
  <si>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</si>
  <si>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</si>
  <si>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</si>
  <si>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</si>
  <si>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</si>
  <si>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</si>
  <si>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</si>
  <si>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</si>
  <si>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</si>
  <si>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</si>
  <si>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</si>
  <si>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</si>
  <si>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</si>
  <si>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</si>
  <si>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</si>
  <si>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</si>
  <si>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</si>
  <si>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</si>
  <si>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</si>
  <si>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</si>
  <si>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</si>
  <si>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</si>
  <si>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</si>
  <si>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</si>
  <si>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</si>
  <si>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</si>
  <si>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</si>
  <si>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</si>
  <si>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</si>
  <si>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</si>
  <si>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</si>
  <si>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</si>
  <si>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</si>
  <si>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</si>
  <si>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</si>
  <si>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</si>
  <si>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</si>
  <si>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</si>
  <si>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</si>
  <si>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</si>
  <si>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</si>
  <si>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</si>
  <si>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</si>
  <si>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</si>
  <si>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</si>
  <si>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</si>
  <si>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</si>
  <si>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</si>
  <si>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</si>
  <si>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</si>
  <si>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</si>
  <si>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</si>
  <si>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</si>
  <si>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</si>
  <si>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</si>
  <si>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</si>
  <si>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</si>
  <si>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</si>
  <si>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</si>
  <si>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</si>
  <si>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</si>
  <si>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</si>
  <si>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</si>
  <si>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</si>
  <si>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</si>
  <si>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</si>
  <si>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</si>
  <si>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</si>
  <si>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</si>
  <si>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</si>
  <si>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</si>
  <si>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</si>
  <si>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</si>
  <si>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</si>
  <si>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</si>
  <si>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</si>
  <si>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</si>
  <si>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</si>
  <si>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</si>
  <si>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</si>
  <si>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</si>
  <si>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</si>
  <si>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</si>
  <si>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</si>
  <si>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</si>
  <si>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</si>
  <si>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</si>
  <si>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</si>
  <si>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</si>
  <si>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</si>
  <si>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</si>
  <si>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</si>
  <si>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</si>
  <si>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</si>
  <si>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</si>
  <si>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</si>
  <si>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</si>
  <si>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</si>
  <si>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</si>
  <si>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</si>
  <si>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</si>
  <si>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</si>
  <si>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</si>
  <si>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</si>
  <si>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</si>
  <si>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</si>
  <si>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</si>
  <si>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</si>
  <si>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</si>
  <si>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</si>
  <si>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</si>
  <si>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</si>
  <si>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</si>
  <si>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</si>
  <si>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</si>
  <si>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</si>
  <si>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</si>
  <si>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</si>
  <si>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</si>
  <si>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</si>
  <si>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</si>
  <si>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</si>
  <si>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</si>
  <si>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</si>
  <si>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</si>
  <si>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</si>
  <si>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</si>
  <si>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</si>
  <si>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</si>
  <si>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</si>
  <si>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</si>
  <si>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</si>
  <si>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</si>
  <si>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</si>
  <si>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</si>
  <si>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</si>
  <si>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</si>
  <si>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</si>
  <si>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</si>
  <si>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</si>
  <si>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</si>
  <si>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</si>
  <si>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</si>
  <si>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</si>
  <si>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</si>
  <si>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</si>
  <si>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</si>
  <si>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</si>
  <si>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</si>
  <si>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</si>
  <si>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</si>
  <si>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</si>
  <si>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</si>
  <si>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</si>
  <si>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</si>
  <si>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</si>
  <si>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</si>
  <si>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</si>
  <si>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</si>
  <si>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</si>
  <si>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</si>
  <si>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</si>
  <si>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</si>
  <si>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</si>
  <si>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</si>
  <si>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</si>
  <si>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</si>
  <si>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</si>
  <si>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</si>
  <si>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</si>
  <si>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</si>
  <si>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</si>
  <si>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</si>
  <si>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</si>
  <si>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</si>
  <si>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</si>
  <si>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</si>
  <si>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</si>
  <si>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</si>
  <si>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</si>
  <si>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</si>
  <si>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</si>
  <si>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</si>
  <si>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</si>
  <si>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</si>
  <si>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</si>
  <si>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</si>
  <si>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</si>
  <si>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</si>
  <si>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</si>
  <si>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</si>
  <si>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</si>
  <si>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</si>
  <si>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</si>
  <si>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</si>
  <si>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</si>
  <si>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</si>
  <si>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</si>
  <si>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</si>
  <si>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</si>
  <si>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</si>
  <si>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</si>
  <si>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</si>
  <si>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</si>
  <si>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</si>
  <si>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</si>
  <si>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</si>
  <si>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</si>
  <si>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</si>
  <si>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</si>
  <si>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</si>
  <si>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</si>
  <si>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</si>
  <si>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</si>
  <si>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</si>
  <si>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</si>
  <si>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</si>
  <si>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</si>
  <si>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</si>
  <si>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</si>
  <si>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</si>
  <si>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</si>
  <si>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</si>
  <si>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</si>
  <si>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</si>
  <si>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</si>
  <si>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</si>
  <si>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</si>
  <si>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</si>
  <si>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</si>
  <si>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</si>
  <si>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</si>
  <si>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</si>
  <si>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</si>
  <si>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</si>
  <si>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</si>
  <si>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</si>
  <si>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</si>
  <si>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</si>
  <si>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</si>
  <si>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</si>
  <si>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</si>
  <si>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</si>
  <si>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</si>
  <si>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</si>
  <si>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</si>
  <si>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</si>
  <si>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</si>
  <si>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</si>
  <si>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</si>
  <si>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</si>
  <si>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</si>
  <si>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</si>
  <si>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</si>
  <si>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</si>
  <si>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</si>
  <si>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</si>
  <si>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</si>
  <si>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</si>
  <si>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</si>
  <si>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</si>
  <si>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</si>
  <si>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</si>
  <si>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</si>
  <si>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</si>
  <si>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</si>
  <si>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</si>
  <si>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</si>
  <si>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</si>
  <si>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</si>
  <si>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</si>
  <si>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</si>
  <si>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</si>
  <si>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</si>
  <si>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</si>
  <si>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</si>
  <si>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</si>
  <si>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</si>
  <si>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</si>
  <si>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</si>
  <si>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</si>
  <si>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</si>
  <si>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</si>
  <si>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</si>
  <si>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</si>
  <si>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</si>
  <si>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</si>
  <si>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</si>
  <si>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</si>
  <si>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</si>
  <si>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</si>
  <si>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</si>
  <si>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</si>
  <si>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</si>
  <si>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</si>
  <si>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</si>
  <si>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</si>
  <si>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</si>
  <si>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</si>
  <si>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</si>
  <si>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</si>
  <si>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</si>
  <si>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</si>
  <si>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</si>
  <si>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</si>
  <si>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</si>
  <si>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</si>
  <si>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</si>
  <si>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</si>
  <si>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</si>
  <si>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</si>
  <si>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</si>
  <si>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</si>
  <si>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</si>
  <si>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</si>
  <si>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</si>
  <si>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</si>
  <si>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</si>
  <si>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</si>
  <si>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</si>
  <si>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</si>
  <si>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</si>
  <si>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</si>
  <si>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</si>
  <si>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</si>
  <si>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</si>
  <si>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</si>
  <si>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</si>
  <si>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</si>
  <si>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</si>
  <si>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</si>
  <si>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</si>
  <si>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</si>
  <si>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</si>
  <si>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</si>
  <si>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</si>
  <si>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</si>
  <si>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</si>
  <si>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</si>
  <si>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</si>
  <si>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</si>
  <si>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</si>
  <si>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</si>
  <si>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</si>
  <si>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</si>
  <si>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</si>
  <si>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</si>
  <si>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</si>
  <si>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</si>
  <si>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</si>
  <si>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</si>
  <si>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</si>
  <si>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</si>
  <si>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</si>
  <si>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</si>
  <si>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</si>
  <si>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</si>
  <si>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</si>
  <si>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</si>
  <si>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</si>
  <si>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</si>
  <si>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</si>
  <si>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</si>
  <si>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</si>
  <si>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</si>
  <si>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</si>
  <si>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</si>
  <si>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</si>
  <si>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</si>
  <si>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</si>
  <si>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</si>
  <si>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</si>
  <si>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</si>
  <si>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</si>
  <si>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</si>
  <si>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</si>
  <si>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</si>
  <si>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</si>
  <si>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</si>
  <si>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</si>
  <si>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</si>
  <si>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</si>
  <si>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</si>
  <si>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</si>
  <si>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</si>
  <si>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</si>
  <si>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</si>
  <si>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</si>
  <si>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</si>
  <si>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</si>
  <si>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</si>
  <si>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</si>
  <si>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</si>
  <si>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</si>
  <si>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</si>
  <si>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</si>
  <si>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</si>
  <si>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</si>
  <si>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</si>
  <si>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</si>
  <si>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</si>
  <si>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</si>
  <si>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</si>
  <si>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</si>
  <si>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</si>
  <si>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</si>
  <si>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</si>
  <si>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</si>
  <si>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</si>
  <si>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</si>
  <si>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</si>
  <si>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</si>
  <si>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</si>
  <si>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</si>
  <si>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</si>
  <si>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</si>
  <si>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</si>
  <si>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</si>
  <si>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</si>
  <si>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</si>
  <si>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</si>
  <si>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</si>
  <si>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</si>
  <si>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</si>
  <si>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</si>
  <si>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</si>
  <si>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</si>
  <si>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</si>
  <si>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</si>
  <si>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</si>
  <si>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</si>
  <si>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</si>
  <si>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</si>
  <si>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</si>
  <si>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</si>
  <si>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</si>
  <si>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</si>
  <si>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</si>
  <si>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</si>
  <si>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</si>
  <si>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</si>
  <si>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</si>
  <si>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</si>
  <si>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</si>
  <si>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</si>
  <si>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</si>
  <si>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</si>
  <si>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</si>
  <si>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</si>
  <si>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</si>
  <si>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</si>
  <si>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</si>
  <si>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</si>
  <si>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</si>
  <si>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</si>
  <si>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</si>
  <si>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</si>
  <si>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</si>
  <si>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</si>
  <si>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</si>
  <si>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</si>
  <si>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</si>
  <si>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</si>
  <si>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</si>
  <si>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</si>
  <si>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</si>
  <si>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</si>
  <si>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</si>
  <si>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</si>
  <si>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</si>
  <si>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</si>
  <si>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</si>
  <si>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</si>
  <si>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</si>
  <si>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</si>
  <si>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</si>
  <si>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</si>
  <si>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</si>
  <si>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</si>
  <si>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</si>
  <si>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</si>
  <si>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</si>
  <si>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</si>
  <si>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</si>
  <si>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</si>
  <si>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</si>
  <si>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</si>
  <si>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</si>
  <si>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</si>
  <si>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</si>
  <si>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</si>
  <si>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</si>
  <si>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</si>
  <si>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</si>
  <si>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</si>
  <si>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</si>
  <si>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</si>
  <si>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</si>
  <si>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</si>
  <si>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</si>
  <si>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</si>
  <si>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</si>
  <si>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</si>
  <si>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</si>
  <si>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</si>
  <si>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</si>
  <si>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</si>
  <si>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</si>
  <si>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</si>
  <si>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</si>
  <si>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</si>
  <si>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</si>
  <si>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</si>
  <si>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</si>
  <si>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</si>
  <si>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</si>
  <si>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</si>
  <si>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</si>
  <si>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</si>
  <si>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</si>
  <si>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</si>
  <si>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</si>
  <si>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</si>
  <si>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</si>
  <si>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</si>
  <si>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</si>
  <si>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</si>
  <si>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</si>
  <si>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</si>
  <si>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</si>
  <si>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</si>
  <si>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</si>
  <si>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</si>
  <si>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</si>
  <si>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</si>
  <si>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</si>
  <si>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</si>
  <si>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</si>
  <si>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</si>
  <si>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</si>
  <si>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</si>
  <si>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</si>
  <si>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</si>
  <si>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</si>
  <si>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</si>
  <si>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</si>
  <si>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</si>
  <si>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</si>
  <si>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</si>
  <si>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</si>
  <si>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</si>
  <si>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</si>
  <si>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</si>
  <si>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</si>
  <si>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</si>
  <si>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</si>
  <si>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</si>
  <si>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</si>
  <si>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</si>
  <si>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</si>
  <si>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</si>
  <si>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</si>
  <si>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</si>
  <si>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</si>
  <si>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</si>
  <si>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</si>
  <si>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</si>
  <si>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</si>
  <si>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</si>
  <si>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</si>
  <si>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</si>
  <si>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</si>
  <si>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</si>
  <si>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</si>
  <si>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</si>
  <si>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</si>
  <si>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</si>
  <si>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</si>
  <si>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</si>
  <si>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</si>
  <si>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</si>
  <si>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</si>
  <si>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</si>
  <si>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</si>
  <si>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</si>
  <si>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</si>
  <si>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</si>
  <si>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</si>
  <si>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</si>
  <si>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</si>
  <si>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</si>
  <si>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</si>
  <si>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</si>
  <si>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</si>
  <si>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</si>
  <si>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</si>
  <si>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</si>
  <si>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</si>
  <si>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</si>
  <si>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</si>
  <si>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</si>
  <si>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</si>
  <si>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</si>
  <si>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</si>
  <si>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</si>
  <si>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</si>
  <si>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</si>
  <si>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</si>
  <si>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</si>
  <si>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</si>
  <si>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</si>
  <si>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</si>
  <si>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</si>
  <si>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</si>
  <si>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</si>
  <si>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</si>
  <si>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</si>
  <si>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</si>
  <si>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</si>
  <si>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</si>
  <si>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</si>
  <si>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</si>
  <si>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</si>
  <si>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</si>
  <si>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</si>
  <si>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</si>
  <si>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</si>
  <si>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</si>
  <si>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</si>
  <si>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</si>
  <si>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</si>
  <si>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</si>
  <si>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</si>
  <si>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</si>
  <si>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</si>
  <si>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</si>
  <si>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</si>
  <si>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</si>
  <si>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</si>
  <si>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</si>
  <si>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</si>
  <si>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</si>
  <si>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</si>
  <si>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</si>
  <si>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</si>
  <si>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</si>
  <si>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</si>
  <si>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</si>
  <si>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</si>
  <si>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</si>
  <si>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</si>
  <si>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</si>
  <si>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</si>
  <si>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</si>
  <si>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</si>
  <si>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</si>
  <si>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</si>
  <si>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</si>
  <si>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</si>
  <si>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</si>
  <si>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</si>
  <si>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</si>
  <si>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</si>
  <si>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</si>
  <si>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</si>
  <si>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</si>
  <si>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</si>
  <si>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</si>
  <si>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</si>
  <si>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</si>
  <si>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</si>
  <si>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</si>
  <si>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</si>
  <si>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</si>
  <si>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</si>
  <si>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</si>
  <si>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</si>
  <si>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</si>
  <si>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</si>
  <si>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</si>
  <si>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</si>
  <si>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</si>
  <si>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</si>
  <si>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</si>
  <si>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</si>
  <si>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</si>
  <si>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</si>
  <si>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</si>
  <si>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</si>
  <si>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</si>
  <si>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</si>
  <si>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</si>
  <si>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</si>
  <si>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</si>
  <si>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</si>
  <si>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</si>
  <si>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</si>
  <si>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</si>
  <si>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</si>
  <si>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</si>
  <si>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</si>
  <si>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</si>
  <si>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</si>
  <si>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</si>
  <si>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</si>
  <si>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</si>
  <si>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</si>
  <si>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</si>
  <si>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</si>
  <si>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</si>
  <si>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</si>
  <si>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</si>
  <si>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</si>
  <si>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</si>
  <si>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</si>
  <si>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</si>
  <si>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</si>
  <si>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</si>
  <si>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</si>
  <si>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</si>
  <si>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</si>
  <si>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</si>
  <si>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</si>
  <si>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</si>
  <si>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</si>
  <si>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</si>
  <si>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</si>
  <si>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</si>
  <si>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</si>
  <si>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</si>
  <si>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</si>
  <si>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</si>
  <si>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</si>
  <si>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</si>
  <si>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</si>
  <si>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</si>
  <si>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</si>
  <si>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</si>
  <si>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</si>
  <si>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</si>
  <si>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</si>
  <si>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</si>
  <si>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</si>
  <si>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</si>
  <si>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</si>
  <si>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</si>
  <si>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</si>
  <si>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</si>
  <si>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</si>
  <si>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</si>
  <si>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</si>
  <si>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</si>
  <si>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</si>
  <si>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</si>
  <si>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</si>
  <si>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</si>
  <si>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</si>
  <si>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</si>
  <si>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</si>
  <si>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</si>
  <si>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</si>
  <si>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</si>
  <si>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</si>
  <si>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</si>
  <si>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</si>
  <si>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</si>
  <si>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</si>
  <si>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</si>
  <si>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</si>
  <si>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</si>
  <si>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</si>
  <si>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</si>
  <si>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</si>
  <si>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</si>
  <si>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</si>
  <si>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</si>
  <si>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</si>
  <si>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</si>
  <si>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</si>
  <si>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</si>
  <si>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</si>
  <si>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</si>
  <si>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</si>
  <si>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</si>
  <si>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</si>
  <si>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</si>
  <si>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</si>
  <si>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</si>
  <si>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</si>
  <si>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</si>
  <si>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</si>
  <si>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</si>
  <si>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</si>
  <si>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</si>
  <si>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</si>
  <si>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</si>
  <si>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</si>
  <si>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</si>
  <si>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</si>
  <si>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</si>
  <si>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</si>
  <si>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</si>
  <si>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</si>
  <si>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</si>
  <si>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</si>
  <si>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</si>
  <si>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</si>
  <si>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</si>
  <si>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</si>
  <si>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</si>
  <si>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</si>
  <si>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</si>
  <si>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</si>
  <si>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</si>
  <si>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</si>
  <si>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</si>
  <si>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</si>
  <si>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</si>
  <si>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</si>
  <si>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</si>
  <si>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</si>
  <si>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</si>
  <si>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</si>
  <si>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</si>
  <si>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</si>
  <si>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</si>
  <si>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</si>
  <si>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</si>
  <si>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</si>
  <si>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</si>
  <si>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</si>
  <si>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</si>
  <si>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</si>
  <si>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</si>
  <si>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</si>
  <si>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</si>
  <si>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</si>
  <si>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</si>
  <si>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</si>
  <si>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</si>
  <si>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</si>
  <si>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</si>
  <si>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</si>
  <si>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</si>
  <si>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</si>
  <si>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</si>
  <si>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</si>
  <si>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</si>
  <si>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</si>
  <si>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</si>
  <si>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</si>
  <si>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</si>
  <si>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</si>
  <si>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</si>
  <si>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</si>
  <si>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</si>
  <si>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</si>
  <si>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</si>
  <si>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</si>
  <si>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</si>
  <si>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</si>
  <si>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</si>
  <si>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</si>
  <si>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</si>
  <si>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</si>
  <si>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</si>
  <si>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</si>
  <si>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</si>
  <si>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</si>
  <si>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</si>
  <si>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</si>
  <si>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</si>
  <si>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</si>
  <si>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</si>
  <si>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</si>
  <si>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</si>
  <si>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</si>
  <si>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</si>
  <si>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</si>
  <si>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</si>
  <si>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</si>
  <si>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</si>
  <si>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</si>
  <si>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</si>
  <si>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</si>
  <si>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</si>
  <si>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</si>
  <si>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</si>
  <si>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</si>
  <si>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</si>
  <si>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</si>
  <si>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</si>
  <si>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</si>
  <si>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</si>
  <si>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</si>
  <si>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</si>
  <si>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</si>
  <si>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</si>
  <si>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</si>
  <si>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</si>
  <si>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</si>
  <si>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</si>
  <si>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</si>
  <si>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</si>
  <si>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</si>
  <si>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</si>
  <si>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</si>
  <si>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</si>
  <si>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</si>
  <si>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</si>
  <si>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</si>
  <si>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</si>
  <si>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</si>
  <si>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</si>
  <si>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</si>
  <si>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</si>
  <si>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</si>
  <si>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</si>
  <si>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</si>
  <si>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</si>
  <si>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</si>
  <si>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</si>
  <si>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</si>
  <si>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</si>
  <si>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</si>
  <si>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</si>
  <si>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</si>
  <si>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</si>
  <si>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</si>
  <si>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</si>
  <si>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</si>
  <si>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</si>
  <si>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</si>
  <si>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</si>
  <si>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</si>
  <si>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</si>
  <si>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</si>
  <si>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</si>
  <si>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</si>
  <si>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</si>
  <si>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</si>
  <si>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</si>
  <si>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</si>
  <si>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</si>
  <si>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</si>
  <si>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</si>
  <si>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</si>
  <si>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</si>
  <si>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</si>
  <si>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</si>
  <si>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</si>
  <si>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</si>
  <si>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</si>
  <si>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</si>
  <si>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</si>
  <si>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</si>
  <si>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</si>
  <si>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</si>
  <si>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</si>
  <si>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</si>
  <si>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</si>
  <si>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</si>
  <si>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</si>
  <si>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</si>
  <si>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</si>
  <si>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</si>
  <si>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</si>
  <si>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</si>
  <si>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</si>
  <si>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</si>
  <si>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</si>
  <si>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</si>
  <si>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</si>
  <si>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</si>
  <si>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</si>
  <si>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</si>
  <si>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</si>
  <si>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</si>
  <si>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</si>
  <si>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</si>
  <si>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</si>
  <si>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</si>
  <si>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</si>
  <si>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</si>
  <si>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</si>
  <si>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</si>
  <si>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</si>
  <si>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</si>
  <si>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</si>
  <si>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</si>
  <si>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</si>
  <si>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</si>
  <si>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</si>
  <si>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</si>
  <si>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</si>
  <si>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</si>
  <si>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</si>
  <si>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</si>
  <si>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</si>
  <si>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</si>
  <si>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</si>
  <si>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</si>
  <si>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</si>
  <si>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</si>
  <si>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</si>
  <si>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</si>
  <si>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</si>
  <si>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</si>
  <si>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</si>
  <si>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</si>
  <si>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</si>
  <si>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</si>
  <si>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</si>
  <si>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</si>
  <si>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</si>
  <si>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</si>
  <si>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</si>
  <si>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</si>
  <si>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</si>
  <si>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</si>
  <si>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</si>
  <si>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</si>
  <si>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</si>
  <si>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</si>
  <si>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</si>
  <si>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</si>
  <si>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</si>
  <si>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</si>
  <si>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</si>
  <si>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</si>
  <si>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</si>
  <si>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</si>
  <si>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</si>
  <si>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</si>
  <si>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</si>
  <si>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</si>
  <si>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</si>
  <si>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</si>
  <si>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</si>
  <si>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</si>
  <si>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</si>
  <si>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</si>
  <si>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</si>
  <si>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</si>
  <si>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</si>
  <si>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</si>
  <si>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</si>
  <si>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</si>
  <si>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</si>
  <si>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</si>
  <si>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</si>
  <si>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</si>
  <si>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</si>
  <si>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</si>
  <si>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</si>
  <si>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</si>
  <si>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</si>
  <si>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</si>
  <si>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</si>
  <si>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</si>
  <si>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</si>
  <si>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</si>
  <si>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</si>
  <si>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</si>
  <si>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</si>
  <si>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</si>
  <si>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</si>
  <si>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</si>
  <si>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</si>
  <si>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</si>
  <si>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</si>
  <si>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</si>
  <si>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</si>
  <si>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</si>
  <si>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</si>
  <si>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</si>
  <si>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</si>
  <si>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</si>
  <si>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</si>
  <si>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</si>
  <si>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</si>
  <si>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</si>
  <si>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</si>
  <si>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</si>
  <si>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</si>
  <si>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</si>
  <si>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</si>
  <si>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</si>
  <si>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</si>
  <si>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</si>
  <si>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</si>
  <si>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</si>
  <si>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</si>
  <si>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</si>
  <si>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</si>
  <si>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</si>
  <si>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</si>
  <si>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</si>
  <si>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</si>
  <si>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</si>
  <si>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</si>
  <si>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</si>
  <si>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</si>
  <si>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</si>
  <si>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</si>
  <si>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</si>
  <si>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</si>
  <si>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</si>
  <si>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</si>
  <si>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</si>
  <si>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</si>
  <si>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</si>
  <si>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</si>
  <si>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</si>
  <si>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</si>
  <si>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</si>
  <si>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</si>
  <si>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</si>
  <si>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</si>
  <si>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</si>
  <si>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</si>
  <si>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</si>
  <si>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</si>
  <si>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</si>
  <si>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</si>
  <si>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</si>
  <si>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</si>
  <si>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</si>
  <si>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</si>
  <si>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</si>
  <si>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</si>
  <si>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</si>
  <si>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</si>
  <si>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</si>
  <si>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</si>
  <si>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</si>
  <si>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</si>
  <si>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</si>
  <si>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</si>
  <si>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</si>
  <si>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</si>
  <si>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</si>
  <si>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</si>
  <si>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</si>
  <si>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</si>
  <si>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</si>
  <si>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</si>
  <si>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</si>
  <si>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</si>
  <si>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</si>
  <si>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</si>
  <si>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</si>
  <si>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</si>
  <si>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</si>
  <si>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</si>
  <si>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</si>
  <si>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</si>
  <si>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</si>
  <si>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</si>
  <si>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</si>
  <si>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</si>
  <si>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</si>
  <si>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</si>
  <si>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</si>
  <si>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</si>
  <si>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</si>
  <si>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</si>
  <si>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</si>
  <si>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</si>
  <si>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</si>
  <si>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</si>
  <si>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</si>
  <si>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</si>
  <si>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</si>
  <si>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</si>
  <si>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</si>
  <si>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</si>
  <si>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</si>
  <si>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</si>
  <si>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</si>
  <si>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</si>
  <si>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</si>
  <si>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</si>
  <si>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</si>
  <si>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</si>
  <si>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</si>
  <si>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</si>
  <si>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</si>
  <si>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</si>
  <si>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</si>
  <si>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</si>
  <si>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</si>
  <si>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</si>
  <si>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</si>
  <si>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</si>
  <si>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</si>
  <si>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</si>
  <si>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</si>
  <si>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</si>
  <si>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</si>
  <si>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</si>
  <si>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</si>
  <si>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</si>
  <si>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</si>
  <si>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</si>
  <si>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</si>
  <si>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</si>
  <si>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</si>
  <si>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</si>
  <si>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</si>
  <si>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</si>
  <si>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</si>
  <si>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</si>
  <si>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</si>
  <si>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</si>
  <si>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</si>
  <si>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</si>
  <si>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</si>
  <si>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</si>
  <si>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</si>
  <si>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</si>
  <si>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</si>
  <si>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</si>
  <si>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</si>
  <si>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</si>
  <si>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</si>
  <si>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</si>
  <si>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</si>
  <si>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</si>
  <si>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</si>
  <si>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</si>
  <si>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</si>
  <si>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</si>
  <si>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</si>
  <si>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</si>
  <si>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</si>
  <si>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</si>
  <si>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</si>
  <si>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</si>
  <si>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</si>
  <si>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</si>
  <si>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</si>
  <si>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</si>
  <si>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</si>
  <si>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</si>
  <si>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</si>
  <si>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</si>
  <si>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</si>
  <si>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</si>
  <si>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</si>
  <si>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</si>
  <si>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</si>
  <si>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</si>
  <si>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</si>
  <si>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</si>
  <si>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</si>
  <si>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</si>
  <si>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</si>
  <si>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</si>
  <si>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</si>
  <si>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</si>
  <si>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</si>
  <si>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</si>
  <si>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</si>
  <si>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</si>
  <si>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</si>
  <si>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</si>
  <si>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</si>
  <si>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</si>
  <si>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</si>
  <si>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</si>
  <si>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</si>
  <si>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</si>
  <si>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</si>
  <si>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</si>
  <si>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</si>
  <si>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</si>
  <si>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</si>
  <si>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</si>
  <si>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</si>
  <si>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</si>
  <si>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</si>
  <si>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</si>
  <si>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</si>
  <si>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</si>
  <si>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</si>
  <si>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</si>
  <si>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</si>
  <si>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</si>
  <si>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</si>
  <si>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</si>
  <si>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</si>
  <si>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</si>
  <si>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</si>
  <si>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</si>
  <si>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</si>
  <si>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</si>
  <si>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</si>
  <si>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</si>
  <si>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</si>
  <si>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</si>
  <si>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</si>
  <si>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</si>
  <si>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</si>
  <si>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</si>
  <si>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</si>
  <si>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</si>
  <si>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</si>
  <si>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</si>
  <si>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</si>
  <si>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</si>
  <si>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</si>
  <si>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</si>
  <si>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</si>
  <si>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</si>
  <si>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</si>
  <si>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</si>
  <si>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</si>
  <si>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</si>
  <si>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</si>
  <si>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</si>
  <si>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</si>
  <si>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</si>
  <si>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</si>
  <si>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</si>
  <si>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</si>
  <si>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</si>
  <si>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</si>
  <si>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</si>
  <si>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</si>
  <si>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</si>
  <si>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</si>
  <si>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</si>
  <si>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</si>
  <si>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</si>
  <si>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</si>
  <si>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</si>
  <si>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</si>
  <si>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</si>
  <si>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</si>
  <si>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</si>
  <si>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</si>
  <si>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</si>
  <si>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</si>
  <si>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</si>
  <si>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</si>
  <si>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</si>
  <si>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</si>
  <si>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</si>
  <si>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</si>
  <si>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</si>
  <si>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</si>
  <si>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</si>
  <si>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</si>
  <si>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</si>
  <si>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</si>
  <si>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</si>
  <si>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</si>
  <si>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</si>
  <si>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</si>
  <si>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</si>
  <si>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</si>
  <si>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</si>
  <si>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</si>
  <si>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</si>
  <si>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</si>
  <si>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</si>
  <si>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</si>
  <si>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</si>
  <si>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</si>
  <si>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</si>
  <si>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</si>
  <si>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</si>
  <si>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</si>
  <si>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</si>
  <si>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</si>
  <si>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</si>
  <si>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</si>
  <si>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</si>
  <si>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</si>
  <si>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</si>
  <si>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</si>
  <si>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</si>
  <si>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</si>
  <si>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</si>
  <si>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</si>
  <si>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</si>
  <si>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</si>
  <si>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</si>
  <si>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</si>
  <si>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</si>
  <si>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</si>
  <si>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</si>
  <si>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</si>
  <si>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</si>
  <si>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</si>
  <si>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</si>
  <si>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</si>
  <si>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</si>
  <si>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</si>
  <si>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</si>
  <si>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</si>
  <si>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</si>
  <si>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</si>
  <si>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</si>
  <si>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</si>
  <si>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</si>
  <si>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</si>
  <si>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</si>
  <si>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</si>
  <si>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</si>
  <si>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</si>
  <si>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</si>
  <si>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</si>
  <si>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</si>
  <si>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</si>
  <si>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</si>
  <si>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</si>
  <si>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</si>
  <si>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</si>
  <si>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</si>
  <si>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</si>
  <si>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</si>
  <si>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</si>
  <si>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</si>
  <si>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</si>
  <si>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</si>
  <si>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</si>
  <si>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</si>
  <si>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</si>
  <si>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</si>
  <si>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</si>
  <si>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</si>
  <si>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</si>
  <si>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</si>
  <si>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</si>
  <si>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</si>
  <si>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</si>
  <si>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</si>
  <si>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</si>
  <si>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</si>
  <si>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</si>
  <si>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</si>
  <si>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</si>
  <si>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</si>
  <si>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</si>
  <si>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</si>
  <si>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</si>
  <si>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</si>
  <si>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</si>
  <si>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</si>
  <si>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</si>
  <si>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</si>
  <si>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</si>
  <si>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</si>
  <si>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</si>
  <si>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</si>
  <si>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</si>
  <si>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</si>
  <si>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</si>
  <si>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</si>
  <si>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</si>
  <si>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</si>
  <si>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</si>
  <si>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</si>
  <si>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</si>
  <si>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</si>
  <si>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</si>
  <si>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</si>
  <si>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</si>
  <si>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</si>
  <si>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</si>
  <si>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</si>
  <si>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</si>
  <si>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</si>
  <si>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</si>
  <si>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</si>
  <si>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</si>
  <si>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</si>
  <si>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</si>
  <si>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</si>
  <si>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</si>
  <si>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</si>
  <si>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</si>
  <si>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</si>
  <si>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</si>
  <si>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</si>
  <si>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</si>
  <si>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</si>
  <si>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</si>
  <si>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</si>
  <si>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</si>
  <si>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</si>
  <si>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</si>
  <si>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</si>
  <si>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</si>
  <si>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</si>
  <si>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</si>
  <si>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</si>
  <si>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</si>
  <si>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</si>
  <si>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</si>
  <si>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</si>
  <si>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</si>
  <si>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</si>
  <si>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</si>
  <si>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</si>
  <si>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</si>
  <si>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</si>
  <si>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</si>
  <si>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</si>
  <si>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</si>
  <si>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</si>
  <si>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</si>
  <si>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</si>
  <si>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</si>
  <si>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</si>
  <si>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</si>
  <si>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</si>
  <si>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</si>
  <si>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</si>
  <si>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</si>
  <si>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</si>
  <si>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</si>
  <si>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</si>
  <si>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</si>
  <si>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</si>
  <si>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</si>
  <si>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</si>
  <si>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</si>
  <si>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</si>
  <si>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</si>
  <si>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</si>
  <si>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</si>
  <si>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</si>
  <si>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</si>
  <si>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</si>
  <si>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</si>
  <si>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</si>
  <si>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</si>
  <si>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</si>
  <si>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</si>
  <si>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</si>
  <si>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</si>
  <si>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</si>
  <si>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</si>
  <si>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</si>
  <si>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</si>
  <si>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</si>
  <si>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</si>
  <si>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</si>
  <si>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</si>
  <si>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</si>
  <si>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</si>
  <si>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</si>
  <si>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</si>
  <si>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</si>
  <si>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</si>
  <si>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</si>
  <si>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</si>
  <si>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</si>
  <si>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</si>
  <si>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</si>
  <si>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</si>
  <si>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</si>
  <si>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</si>
  <si>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</si>
  <si>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</si>
  <si>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</si>
  <si>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</si>
  <si>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</si>
  <si>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</si>
  <si>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</si>
  <si>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</si>
  <si>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</si>
  <si>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</si>
  <si>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</si>
  <si>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</si>
  <si>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</si>
  <si>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</si>
  <si>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</si>
  <si>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</si>
  <si>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</si>
  <si>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</si>
  <si>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</si>
  <si>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</si>
  <si>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</si>
  <si>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</si>
  <si>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</si>
  <si>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</si>
  <si>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</si>
  <si>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</si>
  <si>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</si>
  <si>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</si>
  <si>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</si>
  <si>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</si>
  <si>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</si>
  <si>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</si>
  <si>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</si>
  <si>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</si>
  <si>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</si>
  <si>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</si>
  <si>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</si>
  <si>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</si>
  <si>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</si>
  <si>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</si>
  <si>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</si>
  <si>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</si>
  <si>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</si>
  <si>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</si>
  <si>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</si>
  <si>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</si>
  <si>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</si>
  <si>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</si>
  <si>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</si>
  <si>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</si>
  <si>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</si>
  <si>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</si>
  <si>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</si>
  <si>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</si>
  <si>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</si>
  <si>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</si>
  <si>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</si>
  <si>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</si>
  <si>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</si>
  <si>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</si>
  <si>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</si>
  <si>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</si>
  <si>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</si>
  <si>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</si>
  <si>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</si>
  <si>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</si>
  <si>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</si>
  <si>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</si>
  <si>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</si>
  <si>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</si>
  <si>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</si>
  <si>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</si>
  <si>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</si>
  <si>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</si>
  <si>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</si>
  <si>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</si>
  <si>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</si>
  <si>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</si>
  <si>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</si>
  <si>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</si>
  <si>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</si>
  <si>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</si>
  <si>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</si>
  <si>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</si>
  <si>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</si>
  <si>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</si>
  <si>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</si>
  <si>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</si>
  <si>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</si>
  <si>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</si>
  <si>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</si>
  <si>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</si>
  <si>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</si>
  <si>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</si>
  <si>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</si>
  <si>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</si>
  <si>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</si>
  <si>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</si>
  <si>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</si>
  <si>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</si>
  <si>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</si>
  <si>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</si>
  <si>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</si>
  <si>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</si>
  <si>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</si>
  <si>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</si>
  <si>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</si>
  <si>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</si>
  <si>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</si>
  <si>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</si>
  <si>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</si>
  <si>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</si>
  <si>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</si>
  <si>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</si>
  <si>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</si>
  <si>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</si>
  <si>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</si>
  <si>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</si>
  <si>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</si>
  <si>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</si>
  <si>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</si>
  <si>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</si>
  <si>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</si>
  <si>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</si>
  <si>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</si>
  <si>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</si>
  <si>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</si>
  <si>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</si>
  <si>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</si>
  <si>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</si>
  <si>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</si>
  <si>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</si>
  <si>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</si>
  <si>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</si>
  <si>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</si>
  <si>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</si>
  <si>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</si>
  <si>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</si>
  <si>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</si>
  <si>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</si>
  <si>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</si>
  <si>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</si>
  <si>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</si>
  <si>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</si>
  <si>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</si>
  <si>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</si>
  <si>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</si>
  <si>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</si>
  <si>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</si>
  <si>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</si>
  <si>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</si>
  <si>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</si>
  <si>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</si>
  <si>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</si>
  <si>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</si>
  <si>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</si>
  <si>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</si>
  <si>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</si>
  <si>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</si>
  <si>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</si>
  <si>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</si>
  <si>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</si>
  <si>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</si>
  <si>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</si>
  <si>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</si>
  <si>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</si>
  <si>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</si>
  <si>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</si>
  <si>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</si>
  <si>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</si>
  <si>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</si>
  <si>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</si>
  <si>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</si>
  <si>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</si>
  <si>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</si>
  <si>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</si>
  <si>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</si>
  <si>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</si>
  <si>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</si>
  <si>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</si>
  <si>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</si>
  <si>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</si>
  <si>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</si>
  <si>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</si>
  <si>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</si>
  <si>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</si>
  <si>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</si>
  <si>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</si>
  <si>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</si>
  <si>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</si>
  <si>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</si>
  <si>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</si>
  <si>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</si>
  <si>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</si>
  <si>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</si>
  <si>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</si>
  <si>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</si>
  <si>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</si>
  <si>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</si>
  <si>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</si>
  <si>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</si>
  <si>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</si>
  <si>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</si>
  <si>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</si>
  <si>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</si>
  <si>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</si>
  <si>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</si>
  <si>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</si>
  <si>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</si>
  <si>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</si>
  <si>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</si>
  <si>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</si>
  <si>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</si>
  <si>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</si>
  <si>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</si>
  <si>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</si>
  <si>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</si>
  <si>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</si>
  <si>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</si>
  <si>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</si>
  <si>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</si>
  <si>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</si>
  <si>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</si>
  <si>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</si>
  <si>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</si>
  <si>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</si>
  <si>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</si>
  <si>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</si>
  <si>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</si>
  <si>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</si>
  <si>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</si>
  <si>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</si>
  <si>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</si>
  <si>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</si>
  <si>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</si>
  <si>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</si>
  <si>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</si>
  <si>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</si>
  <si>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</si>
  <si>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</si>
  <si>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</si>
  <si>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</si>
  <si>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</si>
  <si>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</si>
  <si>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</si>
  <si>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</si>
  <si>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</si>
  <si>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</si>
  <si>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</si>
  <si>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</si>
  <si>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</si>
  <si>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</si>
  <si>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</si>
  <si>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</si>
  <si>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</si>
  <si>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</si>
  <si>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</si>
  <si>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</si>
  <si>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</si>
  <si>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</si>
  <si>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</si>
  <si>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</si>
  <si>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</si>
  <si>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</si>
  <si>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</si>
  <si>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</si>
  <si>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</si>
  <si>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</si>
  <si>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</si>
  <si>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</si>
  <si>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</si>
  <si>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</si>
  <si>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</si>
  <si>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</si>
  <si>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</si>
  <si>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</si>
  <si>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</si>
  <si>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</si>
  <si>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</si>
  <si>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</si>
  <si>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</si>
  <si>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</si>
  <si>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</si>
  <si>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</si>
  <si>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</si>
  <si>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</si>
  <si>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</si>
  <si>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</si>
  <si>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</si>
  <si>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</si>
  <si>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</si>
  <si>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</si>
  <si>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</si>
  <si>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</si>
  <si>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</si>
  <si>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</si>
  <si>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</si>
  <si>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</si>
  <si>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</si>
  <si>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</si>
  <si>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</si>
  <si>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</si>
  <si>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</si>
  <si>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</si>
  <si>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</si>
  <si>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</si>
  <si>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</si>
  <si>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</si>
  <si>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</si>
  <si>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</si>
  <si>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</si>
  <si>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</si>
  <si>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</si>
  <si>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</si>
  <si>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</si>
  <si>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</si>
  <si>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</si>
  <si>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</si>
  <si>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</si>
  <si>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</si>
  <si>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</si>
  <si>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</si>
  <si>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</si>
  <si>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</si>
  <si>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</si>
  <si>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</si>
  <si>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</si>
  <si>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</si>
  <si>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</si>
  <si>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</si>
  <si>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</si>
  <si>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</si>
  <si>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</si>
  <si>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</si>
  <si>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</si>
  <si>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</si>
  <si>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</si>
  <si>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</si>
  <si>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</si>
  <si>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</si>
  <si>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</si>
  <si>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</si>
  <si>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</si>
  <si>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</si>
  <si>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</si>
  <si>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</si>
  <si>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</si>
  <si>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</si>
  <si>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</si>
  <si>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</si>
  <si>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</si>
  <si>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</si>
  <si>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</si>
  <si>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</si>
  <si>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</si>
  <si>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</si>
  <si>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</si>
  <si>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</si>
  <si>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</si>
  <si>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</si>
  <si>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</si>
  <si>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</si>
  <si>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</si>
  <si>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</si>
  <si>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</si>
  <si>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</si>
  <si>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</si>
  <si>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</si>
  <si>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</si>
  <si>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</si>
  <si>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</si>
  <si>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</si>
  <si>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</si>
  <si>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</si>
  <si>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</si>
  <si>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</si>
  <si>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</si>
  <si>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</si>
  <si>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</si>
  <si>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</si>
  <si>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</si>
  <si>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</si>
  <si>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</si>
  <si>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</si>
  <si>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</si>
  <si>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</si>
  <si>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</si>
  <si>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</si>
  <si>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</si>
  <si>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</si>
  <si>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</si>
  <si>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</si>
  <si>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</si>
  <si>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</si>
  <si>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</si>
  <si>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</si>
  <si>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</si>
  <si>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</si>
  <si>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</si>
  <si>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</si>
  <si>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</si>
  <si>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</si>
  <si>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</si>
  <si>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</si>
  <si>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</si>
  <si>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</si>
  <si>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</si>
  <si>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</si>
  <si>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</si>
  <si>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</si>
  <si>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</si>
  <si>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</si>
  <si>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</si>
  <si>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</si>
  <si>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</si>
  <si>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</si>
  <si>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</si>
  <si>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</si>
  <si>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</si>
  <si>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</si>
  <si>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</si>
  <si>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</si>
  <si>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</si>
  <si>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</si>
  <si>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</si>
  <si>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</si>
  <si>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</si>
  <si>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</si>
  <si>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</si>
  <si>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</si>
  <si>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</si>
  <si>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</si>
  <si>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</si>
  <si>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</si>
  <si>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</si>
  <si>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</si>
  <si>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</si>
  <si>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</si>
  <si>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</si>
  <si>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</si>
  <si>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</si>
  <si>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</si>
  <si>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</si>
  <si>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</si>
  <si>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</si>
  <si>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</si>
  <si>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</si>
  <si>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</si>
  <si>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</si>
  <si>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</si>
  <si>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</si>
  <si>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</si>
  <si>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</si>
  <si>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</si>
  <si>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</si>
  <si>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</si>
  <si>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</si>
  <si>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</si>
  <si>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</si>
  <si>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</si>
  <si>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</si>
  <si>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</si>
  <si>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</si>
  <si>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</si>
  <si>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</si>
  <si>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</si>
  <si>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</si>
  <si>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</si>
  <si>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</si>
  <si>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</si>
  <si>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</si>
  <si>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</si>
  <si>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</si>
  <si>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</si>
  <si>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</si>
  <si>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</si>
  <si>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</si>
  <si>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</si>
  <si>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</si>
  <si>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</si>
  <si>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</si>
  <si>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</si>
  <si>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</si>
  <si>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</si>
  <si>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</si>
  <si>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</si>
  <si>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</si>
  <si>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</si>
  <si>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</si>
  <si>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</si>
  <si>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</si>
  <si>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</si>
  <si>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</si>
  <si>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</si>
  <si>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</si>
  <si>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</si>
  <si>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</si>
  <si>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</si>
  <si>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</si>
  <si>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</si>
  <si>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</si>
  <si>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</si>
  <si>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</si>
  <si>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</si>
  <si>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</si>
  <si>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</si>
  <si>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</si>
  <si>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</si>
  <si>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</si>
  <si>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</si>
  <si>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</si>
  <si>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</si>
  <si>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</si>
  <si>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</si>
  <si>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</si>
  <si>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</si>
  <si>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</si>
  <si>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</si>
  <si>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</si>
  <si>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</si>
  <si>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</si>
  <si>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</si>
  <si>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</si>
  <si>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</si>
  <si>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</si>
  <si>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</si>
  <si>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</si>
  <si>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</si>
  <si>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</si>
  <si>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</si>
  <si>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</si>
  <si>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</si>
  <si>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</si>
  <si>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</si>
  <si>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</si>
  <si>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</si>
  <si>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</si>
  <si>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</si>
  <si>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</si>
  <si>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</si>
  <si>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</si>
  <si>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</si>
  <si>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</si>
  <si>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</si>
  <si>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</si>
  <si>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</si>
  <si>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</si>
  <si>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</si>
  <si>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</si>
  <si>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</si>
  <si>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</si>
  <si>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</si>
  <si>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</si>
  <si>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</si>
  <si>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</si>
  <si>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</si>
  <si>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</si>
  <si>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</si>
  <si>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</si>
  <si>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</si>
  <si>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</si>
  <si>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</si>
  <si>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</si>
  <si>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</si>
  <si>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</si>
  <si>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</si>
  <si>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</si>
  <si>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</si>
  <si>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</si>
  <si>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</si>
  <si>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</si>
  <si>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</si>
  <si>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</si>
  <si>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</si>
  <si>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</si>
  <si>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</si>
  <si>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</si>
  <si>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</si>
  <si>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</si>
  <si>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</si>
  <si>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</si>
  <si>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</si>
  <si>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</si>
  <si>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</si>
  <si>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</si>
  <si>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</si>
  <si>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</si>
  <si>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</si>
  <si>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</si>
  <si>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</si>
  <si>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</si>
  <si>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</si>
  <si>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</si>
  <si>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</si>
  <si>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</si>
  <si>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</si>
  <si>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</si>
  <si>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</si>
  <si>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</si>
  <si>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</si>
  <si>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</si>
  <si>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</si>
  <si>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</si>
  <si>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</si>
  <si>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</si>
  <si>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</si>
  <si>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</si>
  <si>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</si>
  <si>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</si>
  <si>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</si>
  <si>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</si>
  <si>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</si>
  <si>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</si>
  <si>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</si>
  <si>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</si>
  <si>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</si>
  <si>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</si>
  <si>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</si>
  <si>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</si>
  <si>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</si>
  <si>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</si>
  <si>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</si>
  <si>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</si>
  <si>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</si>
  <si>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</si>
  <si>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</si>
  <si>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</si>
  <si>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</si>
  <si>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</si>
  <si>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</si>
  <si>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</si>
  <si>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</si>
  <si>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</si>
  <si>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</si>
  <si>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</si>
  <si>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</si>
  <si>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</si>
  <si>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</si>
  <si>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</si>
  <si>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</si>
  <si>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</si>
  <si>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</si>
  <si>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</si>
  <si>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</si>
  <si>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</si>
  <si>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</si>
  <si>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</si>
  <si>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</si>
  <si>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</si>
  <si>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</si>
  <si>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</si>
  <si>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</si>
  <si>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</si>
  <si>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</si>
  <si>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</si>
  <si>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</si>
  <si>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</si>
  <si>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</si>
  <si>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</si>
  <si>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</si>
  <si>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</si>
  <si>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</si>
  <si>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</si>
  <si>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</si>
  <si>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</si>
  <si>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</si>
  <si>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</si>
  <si>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</si>
  <si>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</si>
  <si>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</si>
  <si>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</si>
  <si>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</si>
  <si>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</si>
  <si>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</si>
  <si>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</si>
  <si>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</si>
  <si>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</si>
  <si>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</si>
  <si>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</si>
  <si>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</si>
  <si>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</si>
  <si>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</si>
  <si>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</si>
  <si>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</si>
  <si>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</si>
  <si>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</si>
  <si>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</si>
  <si>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</si>
  <si>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</si>
  <si>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</si>
  <si>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</si>
  <si>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</si>
  <si>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</si>
  <si>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</si>
  <si>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</si>
  <si>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</si>
  <si>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</si>
  <si>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</si>
  <si>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</si>
  <si>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</si>
  <si>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</si>
  <si>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</si>
  <si>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</si>
  <si>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</si>
  <si>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</si>
  <si>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</si>
  <si>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</si>
  <si>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</si>
  <si>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</si>
  <si>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</si>
  <si>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</si>
  <si>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</si>
  <si>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</si>
  <si>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</si>
  <si>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</si>
  <si>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</si>
  <si>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</si>
  <si>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</si>
  <si>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</si>
  <si>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</si>
  <si>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</si>
  <si>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</si>
  <si>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</si>
  <si>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</si>
  <si>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</si>
  <si>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</si>
  <si>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</si>
  <si>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</si>
  <si>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</si>
  <si>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</si>
  <si>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</si>
  <si>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</si>
  <si>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</si>
  <si>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</si>
  <si>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</si>
  <si>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</si>
  <si>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</si>
  <si>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</si>
  <si>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</si>
  <si>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</si>
  <si>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</si>
  <si>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</si>
  <si>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</si>
  <si>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</si>
  <si>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</si>
  <si>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</si>
  <si>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</si>
  <si>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</si>
  <si>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</si>
  <si>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</si>
  <si>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</si>
  <si>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</si>
  <si>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</si>
  <si>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</si>
  <si>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</si>
  <si>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</si>
  <si>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</si>
  <si>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</si>
  <si>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</si>
  <si>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</si>
  <si>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</si>
  <si>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</si>
  <si>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</si>
  <si>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</si>
  <si>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</si>
  <si>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</si>
  <si>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</si>
  <si>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</si>
  <si>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</si>
  <si>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</si>
  <si>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</si>
  <si>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</si>
  <si>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</si>
  <si>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</si>
  <si>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</si>
  <si>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</si>
  <si>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</si>
  <si>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</si>
  <si>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</si>
  <si>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</si>
  <si>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</si>
  <si>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</si>
  <si>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</si>
  <si>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</si>
  <si>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</si>
  <si>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</si>
  <si>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</si>
  <si>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</si>
  <si>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</si>
  <si>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</si>
  <si>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</si>
  <si>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</si>
  <si>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</si>
  <si>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</si>
  <si>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</si>
  <si>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</si>
  <si>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</si>
  <si>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</si>
  <si>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</si>
  <si>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</si>
  <si>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</si>
  <si>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</si>
  <si>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</si>
  <si>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</si>
  <si>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</si>
  <si>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</si>
  <si>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</si>
  <si>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</si>
  <si>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</si>
  <si>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</si>
  <si>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</si>
  <si>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</si>
  <si>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</si>
  <si>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</si>
  <si>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</si>
  <si>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</si>
  <si>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</si>
  <si>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</si>
  <si>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</si>
  <si>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</si>
  <si>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</si>
  <si>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</si>
  <si>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</si>
  <si>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</si>
  <si>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</si>
  <si>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</si>
  <si>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</si>
  <si>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</si>
  <si>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</si>
  <si>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</si>
  <si>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</si>
  <si>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</si>
  <si>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</si>
  <si>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</si>
  <si>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</si>
  <si>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</si>
  <si>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</si>
  <si>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</si>
  <si>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</si>
  <si>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</si>
  <si>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</si>
  <si>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</si>
  <si>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</si>
  <si>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</si>
  <si>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</si>
  <si>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</si>
  <si>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</si>
  <si>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</si>
  <si>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</si>
  <si>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</si>
  <si>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</si>
  <si>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</si>
  <si>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</si>
  <si>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</si>
  <si>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</si>
  <si>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</si>
  <si>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</si>
  <si>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</si>
  <si>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</si>
  <si>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</si>
  <si>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</si>
  <si>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</si>
  <si>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</si>
  <si>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</si>
  <si>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</si>
  <si>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</si>
  <si>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</si>
  <si>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</si>
  <si>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</si>
  <si>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</si>
  <si>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</si>
  <si>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</si>
  <si>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</si>
  <si>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</si>
  <si>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</si>
  <si>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</si>
  <si>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</si>
  <si>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</si>
  <si>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</si>
  <si>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</si>
  <si>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</si>
  <si>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</si>
  <si>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</si>
  <si>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</si>
  <si>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</si>
  <si>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</si>
  <si>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</si>
  <si>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</si>
  <si>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</si>
  <si>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</si>
  <si>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</si>
  <si>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</si>
  <si>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</si>
  <si>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</si>
  <si>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</si>
  <si>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</si>
  <si>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</si>
  <si>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</si>
  <si>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</si>
  <si>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</si>
  <si>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</si>
  <si>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</si>
  <si>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</si>
  <si>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</si>
  <si>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</si>
  <si>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</si>
  <si>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</si>
  <si>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</si>
  <si>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</si>
  <si>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</si>
  <si>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</si>
  <si>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</si>
  <si>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</si>
  <si>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</si>
  <si>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</si>
  <si>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</si>
  <si>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</si>
  <si>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</si>
  <si>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</si>
  <si>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</si>
  <si>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</si>
  <si>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</si>
  <si>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</si>
  <si>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</si>
  <si>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</si>
  <si>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</si>
  <si>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</si>
  <si>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</si>
  <si>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</si>
  <si>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</si>
  <si>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</si>
  <si>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</si>
  <si>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</si>
  <si>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</si>
  <si>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</si>
  <si>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</si>
  <si>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</si>
  <si>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</si>
  <si>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</si>
  <si>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</si>
  <si>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</si>
  <si>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</si>
  <si>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</si>
  <si>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</si>
  <si>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</si>
  <si>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</si>
  <si>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</si>
  <si>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</si>
  <si>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</si>
  <si>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</si>
  <si>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</si>
  <si>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</si>
  <si>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</si>
  <si>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</si>
  <si>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</si>
  <si>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</si>
  <si>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</si>
  <si>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</si>
  <si>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</si>
  <si>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</si>
  <si>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</si>
  <si>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</si>
  <si>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</si>
  <si>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</si>
  <si>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</si>
  <si>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</si>
  <si>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</si>
  <si>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</si>
  <si>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</si>
  <si>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</si>
  <si>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</si>
  <si>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</si>
  <si>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</si>
  <si>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</si>
  <si>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</si>
  <si>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</si>
  <si>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</si>
  <si>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</si>
  <si>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</si>
  <si>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</si>
  <si>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</si>
  <si>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</si>
  <si>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</si>
  <si>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</si>
  <si>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</si>
  <si>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</si>
  <si>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</si>
  <si>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</si>
  <si>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</si>
  <si>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</si>
  <si>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</si>
  <si>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</si>
  <si>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</si>
  <si>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</si>
  <si>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</si>
  <si>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</si>
  <si>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</si>
  <si>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</si>
  <si>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</si>
  <si>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</si>
  <si>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</si>
  <si>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</si>
  <si>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</si>
  <si>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</si>
  <si>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</si>
  <si>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</si>
  <si>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</si>
  <si>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</si>
  <si>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</si>
  <si>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</si>
  <si>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</si>
  <si>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</si>
  <si>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</si>
  <si>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</si>
  <si>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</si>
  <si>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</si>
  <si>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</si>
  <si>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</si>
  <si>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</si>
  <si>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</si>
  <si>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</si>
  <si>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</si>
  <si>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</si>
  <si>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</si>
  <si>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</si>
  <si>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</si>
  <si>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</si>
  <si>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</si>
  <si>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</si>
  <si>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</si>
  <si>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</si>
  <si>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</si>
  <si>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</si>
  <si>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</si>
  <si>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</si>
  <si>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</si>
  <si>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</si>
  <si>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</si>
  <si>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</si>
  <si>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</si>
  <si>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</si>
  <si>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</si>
  <si>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</si>
  <si>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</si>
  <si>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</si>
  <si>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</si>
  <si>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</si>
  <si>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</si>
  <si>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</si>
  <si>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</si>
  <si>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</si>
  <si>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</si>
  <si>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</si>
  <si>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</si>
  <si>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</si>
  <si>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</si>
  <si>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</si>
  <si>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</si>
  <si>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</si>
  <si>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</si>
  <si>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</si>
  <si>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</si>
  <si>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</si>
  <si>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</si>
  <si>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</si>
  <si>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</si>
  <si>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</si>
  <si>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</si>
  <si>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</si>
  <si>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</si>
  <si>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</si>
  <si>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</si>
  <si>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</si>
  <si>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</si>
  <si>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</si>
  <si>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</si>
  <si>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</si>
  <si>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</si>
  <si>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</si>
  <si>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</si>
  <si>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</si>
  <si>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</si>
  <si>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</si>
  <si>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</si>
  <si>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</si>
  <si>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</si>
  <si>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</si>
  <si>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</si>
  <si>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</si>
  <si>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</si>
  <si>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</si>
  <si>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</si>
  <si>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</si>
  <si>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</si>
  <si>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</si>
  <si>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</si>
  <si>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</si>
  <si>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</si>
  <si>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</si>
  <si>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</si>
  <si>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</si>
  <si>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</si>
  <si>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</si>
  <si>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</si>
  <si>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</si>
  <si>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</si>
  <si>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</si>
  <si>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</si>
  <si>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</si>
  <si>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</si>
  <si>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</si>
  <si>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</si>
  <si>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</si>
  <si>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</si>
  <si>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</si>
  <si>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</si>
  <si>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</si>
  <si>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</si>
  <si>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</si>
  <si>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</si>
  <si>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</si>
  <si>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</si>
  <si>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</si>
  <si>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</si>
  <si>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</si>
  <si>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</si>
  <si>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</si>
  <si>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</si>
  <si>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</si>
  <si>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</si>
  <si>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</si>
  <si>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</si>
  <si>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</si>
  <si>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</si>
  <si>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</si>
  <si>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</si>
  <si>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</si>
  <si>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</si>
  <si>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</si>
  <si>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</si>
  <si>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</si>
  <si>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</si>
  <si>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</si>
  <si>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</si>
  <si>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</si>
  <si>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</si>
  <si>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</si>
  <si>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</si>
  <si>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</si>
  <si>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</si>
  <si>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</si>
  <si>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</si>
  <si>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</si>
  <si>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</si>
  <si>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</si>
  <si>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</si>
  <si>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</si>
  <si>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</si>
  <si>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</si>
  <si>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</si>
  <si>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</si>
  <si>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</si>
  <si>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</si>
  <si>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</si>
  <si>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</si>
  <si>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</si>
  <si>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</si>
  <si>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</si>
  <si>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</si>
  <si>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</si>
  <si>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</si>
  <si>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</si>
  <si>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</si>
  <si>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</si>
  <si>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</si>
  <si>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</si>
  <si>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</si>
  <si>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</si>
  <si>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</si>
  <si>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</si>
  <si>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</si>
  <si>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</si>
  <si>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</si>
  <si>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</si>
  <si>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</si>
  <si>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</si>
  <si>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</si>
  <si>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</si>
  <si>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</si>
  <si>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</si>
  <si>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</si>
  <si>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</si>
  <si>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</si>
  <si>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</si>
  <si>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</si>
  <si>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</si>
  <si>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</si>
  <si>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</si>
  <si>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</si>
  <si>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</si>
  <si>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</si>
  <si>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</si>
  <si>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</si>
  <si>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</si>
  <si>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</si>
  <si>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</si>
  <si>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</si>
  <si>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</si>
  <si>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</si>
  <si>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</si>
  <si>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</si>
  <si>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</si>
  <si>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</si>
  <si>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</si>
  <si>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</si>
  <si>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</si>
  <si>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</si>
  <si>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</si>
  <si>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</si>
  <si>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</si>
  <si>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</si>
  <si>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</si>
  <si>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</si>
  <si>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</si>
  <si>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</si>
  <si>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</si>
  <si>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</si>
  <si>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</si>
  <si>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</si>
  <si>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</si>
  <si>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</si>
  <si>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</si>
  <si>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</si>
  <si>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</si>
  <si>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</si>
  <si>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</si>
  <si>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</si>
  <si>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</si>
  <si>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</si>
  <si>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</si>
  <si>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</si>
  <si>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</si>
  <si>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</si>
  <si>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</si>
  <si>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</si>
  <si>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</si>
  <si>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</si>
  <si>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</si>
  <si>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</si>
  <si>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</si>
  <si>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</si>
  <si>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</si>
  <si>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</si>
  <si>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</si>
  <si>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</si>
  <si>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</si>
  <si>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</si>
  <si>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</si>
  <si>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</si>
  <si>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</si>
  <si>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</si>
  <si>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</si>
  <si>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</si>
  <si>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</si>
  <si>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</si>
  <si>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</si>
  <si>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</si>
  <si>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</si>
  <si>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</si>
  <si>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</si>
  <si>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</si>
  <si>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</si>
  <si>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</si>
  <si>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</si>
  <si>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</si>
  <si>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</si>
  <si>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</si>
  <si>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</si>
  <si>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</si>
  <si>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</si>
  <si>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</si>
  <si>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</si>
  <si>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</si>
  <si>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</si>
  <si>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</si>
  <si>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</si>
  <si>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</si>
  <si>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</si>
  <si>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</si>
  <si>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</si>
  <si>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</si>
  <si>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</si>
  <si>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</si>
  <si>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</si>
  <si>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</si>
  <si>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</si>
  <si>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</si>
  <si>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</si>
  <si>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</si>
  <si>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</si>
  <si>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</si>
  <si>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</si>
  <si>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</si>
  <si>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</si>
  <si>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</si>
  <si>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</si>
  <si>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</si>
  <si>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</si>
  <si>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</si>
  <si>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</si>
  <si>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</si>
  <si>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</si>
  <si>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</si>
  <si>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</si>
  <si>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</si>
  <si>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</si>
  <si>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</si>
  <si>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</si>
  <si>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</si>
  <si>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</si>
  <si>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</si>
  <si>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</si>
  <si>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</si>
  <si>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</si>
  <si>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</si>
  <si>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</si>
  <si>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</si>
  <si>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</si>
  <si>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</si>
  <si>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</si>
  <si>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</si>
  <si>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</si>
  <si>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</si>
  <si>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</si>
  <si>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</si>
  <si>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</si>
  <si>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</si>
  <si>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</si>
  <si>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</si>
  <si>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</si>
  <si>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</si>
  <si>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</si>
  <si>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</si>
  <si>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</si>
  <si>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</si>
  <si>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</si>
  <si>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</si>
  <si>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</si>
  <si>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</si>
  <si>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</si>
  <si>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</si>
  <si>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</si>
  <si>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</si>
  <si>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</si>
  <si>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</si>
  <si>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</si>
  <si>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</si>
  <si>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</si>
  <si>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</si>
  <si>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</si>
  <si>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</si>
  <si>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</si>
  <si>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</si>
  <si>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</si>
  <si>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</si>
  <si>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</si>
  <si>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</si>
  <si>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</si>
  <si>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</si>
  <si>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</si>
  <si>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</si>
  <si>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</si>
  <si>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</si>
  <si>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</si>
  <si>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</si>
  <si>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</si>
  <si>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</si>
  <si>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</si>
  <si>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</si>
  <si>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</si>
  <si>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</si>
  <si>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</si>
  <si>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</si>
  <si>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</si>
  <si>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</si>
  <si>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</si>
  <si>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</si>
  <si>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</si>
  <si>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</si>
  <si>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</si>
  <si>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</si>
  <si>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</si>
  <si>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</si>
  <si>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</si>
  <si>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</si>
  <si>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</si>
  <si>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</si>
  <si>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</si>
  <si>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</si>
  <si>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</si>
  <si>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</si>
  <si>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</si>
  <si>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</si>
  <si>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</si>
  <si>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</si>
  <si>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</si>
  <si>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</si>
  <si>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</si>
  <si>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</si>
  <si>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</si>
  <si>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</si>
  <si>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</si>
  <si>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</si>
  <si>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</si>
  <si>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</si>
  <si>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</si>
  <si>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</si>
  <si>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</si>
  <si>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</si>
  <si>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</si>
  <si>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</si>
  <si>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</si>
  <si>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</si>
  <si>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</si>
  <si>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</si>
  <si>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</si>
  <si>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</si>
  <si>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</si>
  <si>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</si>
  <si>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</si>
  <si>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</si>
  <si>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</si>
  <si>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</si>
  <si>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</si>
  <si>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</si>
  <si>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</si>
  <si>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</si>
  <si>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</si>
  <si>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</si>
  <si>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</si>
  <si>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</si>
  <si>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</si>
  <si>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</si>
  <si>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</si>
  <si>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</si>
  <si>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</si>
  <si>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</si>
  <si>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</si>
  <si>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</si>
  <si>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</si>
  <si>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</si>
  <si>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</si>
  <si>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</si>
  <si>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</si>
  <si>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</si>
  <si>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</si>
  <si>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</si>
  <si>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</si>
  <si>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</si>
  <si>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</si>
  <si>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</si>
  <si>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</si>
  <si>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</si>
  <si>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</si>
  <si>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</si>
  <si>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</si>
  <si>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</si>
  <si>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</si>
  <si>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</si>
  <si>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</si>
  <si>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</si>
  <si>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</si>
  <si>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</si>
  <si>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</si>
  <si>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</si>
  <si>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</si>
  <si>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</si>
  <si>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</si>
  <si>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</si>
  <si>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</si>
  <si>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</si>
  <si>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</si>
  <si>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</si>
  <si>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</si>
  <si>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</si>
  <si>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</si>
  <si>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</si>
  <si>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</si>
  <si>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</si>
  <si>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</si>
  <si>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</si>
  <si>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</si>
  <si>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</si>
  <si>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</si>
  <si>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</si>
  <si>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</si>
  <si>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</si>
  <si>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</si>
  <si>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</si>
  <si>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</si>
  <si>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</si>
  <si>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</si>
  <si>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</si>
  <si>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</si>
  <si>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</si>
  <si>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</si>
  <si>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</si>
  <si>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</si>
  <si>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</si>
  <si>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</si>
  <si>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</si>
  <si>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</si>
  <si>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</si>
  <si>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</si>
  <si>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</si>
  <si>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</si>
  <si>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</si>
  <si>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</si>
  <si>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</si>
  <si>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</si>
  <si>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</si>
  <si>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</si>
  <si>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</si>
  <si>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</si>
  <si>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</si>
  <si>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</si>
  <si>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</si>
  <si>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</si>
  <si>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</si>
  <si>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</si>
  <si>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</si>
  <si>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</si>
  <si>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</si>
  <si>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</si>
  <si>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</si>
  <si>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</si>
  <si>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</si>
  <si>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</si>
  <si>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</si>
  <si>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</si>
  <si>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</si>
  <si>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</si>
  <si>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</si>
  <si>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</si>
  <si>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</si>
  <si>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</si>
  <si>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</si>
  <si>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</si>
  <si>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</si>
  <si>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</si>
  <si>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</si>
  <si>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</si>
  <si>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</si>
  <si>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</si>
  <si>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</si>
  <si>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</si>
  <si>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</si>
  <si>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</si>
  <si>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</si>
  <si>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</si>
  <si>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</si>
  <si>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</si>
  <si>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</si>
  <si>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</si>
  <si>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</si>
  <si>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</si>
  <si>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</si>
  <si>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</si>
  <si>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</si>
  <si>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</si>
  <si>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</si>
  <si>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</si>
  <si>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</si>
  <si>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</si>
  <si>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</si>
  <si>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</si>
  <si>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</si>
  <si>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</si>
  <si>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</si>
  <si>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</si>
  <si>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</si>
  <si>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</si>
  <si>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</si>
  <si>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</si>
  <si>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</si>
  <si>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</si>
  <si>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</si>
  <si>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</si>
  <si>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</si>
  <si>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</si>
  <si>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</si>
  <si>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</si>
  <si>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</si>
  <si>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</si>
  <si>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</si>
  <si>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</si>
  <si>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</si>
  <si>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</si>
  <si>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</si>
  <si>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</si>
  <si>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</si>
  <si>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</si>
  <si>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</si>
  <si>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</si>
  <si>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</si>
  <si>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</si>
  <si>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</si>
  <si>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</si>
  <si>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</si>
  <si>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</si>
  <si>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</si>
  <si>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</si>
  <si>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</si>
  <si>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</si>
  <si>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</si>
  <si>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</si>
  <si>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</si>
  <si>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</si>
  <si>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</si>
  <si>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</si>
  <si>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</si>
  <si>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</si>
  <si>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</si>
  <si>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</si>
  <si>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</si>
  <si>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</si>
  <si>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</si>
  <si>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</si>
  <si>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</si>
  <si>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</si>
  <si>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</si>
  <si>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</si>
  <si>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</si>
  <si>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</si>
  <si>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</si>
  <si>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</si>
  <si>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</si>
  <si>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</si>
  <si>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</si>
  <si>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</si>
  <si>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</si>
  <si>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</si>
  <si>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</si>
  <si>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</si>
  <si>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</si>
  <si>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</si>
  <si>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</si>
  <si>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</si>
  <si>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</si>
  <si>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</si>
  <si>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</si>
  <si>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</si>
  <si>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</si>
  <si>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</si>
  <si>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</si>
  <si>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</si>
  <si>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</si>
  <si>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</si>
  <si>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</si>
  <si>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</si>
  <si>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</si>
  <si>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</si>
  <si>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</si>
  <si>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</si>
  <si>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</si>
  <si>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</si>
  <si>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</si>
  <si>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</si>
  <si>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</si>
  <si>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</si>
  <si>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</si>
  <si>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</si>
  <si>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</si>
  <si>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</si>
  <si>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</si>
  <si>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</si>
  <si>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</si>
  <si>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</si>
  <si>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</si>
  <si>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</si>
  <si>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</si>
  <si>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</si>
  <si>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</si>
  <si>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</si>
  <si>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</si>
  <si>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</si>
  <si>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</si>
  <si>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</si>
  <si>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</si>
  <si>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</si>
  <si>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</si>
  <si>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</si>
  <si>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</si>
  <si>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</si>
  <si>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</si>
  <si>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</si>
  <si>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</si>
  <si>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</si>
  <si>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</si>
  <si>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</si>
  <si>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</si>
  <si>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</si>
  <si>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</si>
  <si>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</si>
  <si>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</si>
  <si>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</si>
  <si>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</si>
  <si>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</si>
  <si>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</si>
  <si>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</si>
  <si>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</si>
  <si>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</si>
  <si>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</si>
  <si>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</si>
  <si>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</si>
  <si>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</si>
  <si>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</si>
  <si>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</si>
  <si>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</si>
  <si>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</si>
  <si>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</si>
  <si>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</si>
  <si>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</si>
  <si>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</si>
  <si>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</si>
  <si>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</si>
  <si>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</si>
  <si>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</si>
  <si>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</si>
  <si>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</si>
  <si>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</si>
  <si>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</si>
  <si>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</si>
  <si>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</si>
  <si>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</si>
  <si>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</si>
  <si>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</si>
  <si>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</si>
  <si>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</si>
  <si>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</si>
  <si>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</si>
  <si>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</si>
  <si>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</si>
  <si>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</si>
  <si>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</si>
  <si>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</si>
  <si>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</si>
  <si>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</si>
  <si>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</si>
  <si>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</si>
  <si>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</si>
  <si>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</si>
  <si>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</si>
  <si>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</si>
  <si>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</si>
  <si>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</si>
  <si>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</si>
  <si>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</si>
  <si>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</si>
  <si>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</si>
  <si>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</si>
  <si>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</si>
  <si>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</si>
  <si>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</si>
  <si>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</si>
  <si>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</si>
  <si>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</si>
  <si>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</si>
  <si>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</si>
  <si>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</si>
  <si>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</si>
  <si>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</si>
  <si>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</si>
  <si>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</si>
  <si>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</si>
  <si>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</si>
  <si>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</si>
  <si>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</si>
  <si>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</si>
  <si>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</si>
  <si>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</si>
  <si>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</si>
  <si>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</si>
  <si>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</si>
  <si>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</si>
  <si>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</si>
  <si>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</si>
  <si>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</si>
  <si>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</si>
  <si>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</si>
  <si>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</si>
  <si>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</si>
  <si>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</si>
  <si>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</si>
  <si>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</si>
  <si>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</si>
  <si>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</si>
  <si>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</si>
  <si>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</si>
  <si>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</si>
  <si>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</si>
  <si>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</si>
  <si>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</si>
  <si>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</si>
  <si>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</si>
  <si>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</si>
  <si>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</si>
  <si>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</si>
  <si>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</si>
  <si>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</si>
  <si>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</si>
  <si>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</si>
  <si>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</si>
  <si>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</si>
  <si>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</si>
  <si>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</si>
  <si>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</si>
  <si>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</si>
  <si>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</si>
  <si>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</si>
  <si>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</si>
  <si>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</si>
  <si>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</si>
  <si>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</si>
  <si>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</si>
  <si>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</si>
  <si>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</si>
  <si>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</si>
  <si>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</si>
  <si>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</si>
  <si>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</si>
  <si>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</si>
  <si>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</si>
  <si>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</si>
  <si>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</si>
  <si>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</si>
  <si>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</si>
  <si>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</si>
  <si>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</si>
  <si>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</si>
  <si>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</si>
  <si>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</si>
  <si>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</si>
  <si>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</si>
  <si>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</si>
  <si>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</si>
  <si>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</si>
  <si>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</si>
  <si>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</si>
  <si>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</si>
  <si>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</si>
  <si>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</si>
  <si>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</si>
  <si>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</si>
  <si>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</si>
  <si>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</si>
  <si>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</si>
  <si>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</si>
  <si>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</si>
  <si>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</si>
  <si>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</si>
  <si>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</si>
  <si>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</si>
  <si>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</si>
  <si>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</si>
  <si>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</si>
  <si>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</si>
  <si>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</si>
  <si>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</si>
  <si>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</si>
  <si>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</si>
  <si>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</si>
  <si>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</si>
  <si>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</si>
  <si>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</si>
  <si>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</si>
  <si>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</si>
  <si>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</si>
  <si>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</si>
  <si>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</si>
  <si>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</si>
  <si>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</si>
  <si>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</si>
  <si>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</si>
  <si>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</si>
  <si>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</si>
  <si>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</si>
  <si>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</si>
  <si>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</si>
  <si>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</si>
  <si>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</si>
  <si>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</si>
  <si>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</si>
  <si>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</si>
  <si>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</si>
  <si>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</si>
  <si>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</si>
  <si>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</si>
  <si>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</si>
  <si>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</si>
  <si>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</si>
  <si>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</si>
  <si>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</si>
  <si>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</si>
  <si>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</si>
  <si>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</si>
  <si>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</si>
  <si>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</si>
  <si>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</si>
  <si>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</si>
  <si>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</si>
  <si>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</si>
  <si>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</si>
  <si>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</si>
  <si>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</si>
  <si>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</si>
  <si>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</si>
  <si>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</si>
  <si>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</si>
  <si>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</si>
  <si>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</si>
  <si>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</si>
  <si>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</si>
  <si>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</si>
  <si>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</si>
  <si>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</si>
  <si>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</si>
  <si>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</si>
  <si>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</si>
  <si>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</si>
  <si>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</si>
  <si>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</si>
  <si>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</si>
  <si>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</si>
  <si>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</si>
  <si>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</si>
  <si>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</si>
  <si>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</si>
  <si>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</si>
  <si>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</si>
  <si>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</si>
  <si>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</si>
  <si>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</si>
  <si>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</si>
  <si>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</si>
  <si>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</si>
  <si>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</si>
  <si>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</si>
  <si>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</si>
  <si>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</si>
  <si>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</si>
  <si>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</si>
  <si>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</si>
  <si>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</si>
  <si>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</si>
  <si>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</si>
  <si>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</si>
  <si>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</si>
  <si>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</si>
  <si>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</si>
  <si>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</si>
  <si>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</si>
  <si>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</si>
  <si>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</si>
  <si>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</si>
  <si>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</si>
  <si>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</si>
  <si>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</si>
  <si>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</si>
  <si>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</si>
  <si>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</si>
  <si>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</si>
  <si>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</si>
  <si>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</si>
  <si>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</si>
  <si>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</si>
  <si>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</si>
  <si>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</si>
  <si>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</si>
  <si>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</si>
  <si>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</si>
  <si>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</si>
  <si>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</si>
  <si>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</si>
  <si>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</si>
  <si>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</si>
  <si>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</si>
  <si>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</si>
  <si>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</si>
  <si>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</si>
  <si>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</si>
  <si>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</si>
  <si>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</si>
  <si>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</si>
  <si>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</si>
  <si>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</si>
  <si>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</si>
  <si>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</si>
  <si>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</si>
  <si>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</si>
  <si>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</si>
  <si>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</si>
  <si>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</si>
  <si>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</si>
  <si>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</si>
  <si>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</si>
  <si>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</si>
  <si>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</si>
  <si>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</si>
  <si>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</si>
  <si>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</si>
  <si>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</si>
  <si>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</si>
  <si>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</si>
  <si>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</si>
  <si>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</si>
  <si>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</si>
  <si>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</si>
  <si>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</si>
  <si>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</si>
  <si>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</si>
  <si>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</si>
  <si>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</si>
  <si>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</si>
  <si>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</si>
  <si>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</si>
  <si>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</si>
  <si>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</si>
  <si>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</si>
  <si>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</si>
  <si>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</si>
  <si>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</si>
  <si>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</si>
  <si>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</si>
  <si>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</si>
  <si>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</si>
  <si>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</si>
  <si>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</si>
  <si>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</si>
  <si>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</si>
  <si>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</si>
  <si>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</si>
  <si>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</si>
  <si>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</si>
  <si>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</si>
  <si>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</si>
  <si>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</si>
  <si>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</si>
  <si>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</si>
  <si>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</si>
  <si>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</si>
  <si>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</si>
  <si>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</si>
  <si>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</si>
  <si>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</si>
  <si>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</si>
  <si>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</si>
  <si>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</si>
  <si>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</si>
  <si>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</si>
  <si>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</si>
  <si>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</si>
  <si>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</si>
  <si>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</si>
  <si>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</si>
  <si>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</si>
  <si>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</si>
  <si>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</si>
  <si>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</si>
  <si>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</si>
  <si>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</si>
  <si>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</si>
  <si>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</si>
  <si>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</si>
  <si>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</si>
  <si>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</si>
  <si>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</si>
  <si>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</si>
  <si>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</si>
  <si>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</si>
  <si>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</si>
  <si>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</si>
  <si>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</si>
  <si>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</si>
  <si>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</si>
  <si>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</si>
  <si>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</si>
  <si>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</si>
  <si>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</si>
  <si>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</si>
  <si>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</si>
  <si>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</si>
  <si>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</si>
  <si>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</si>
  <si>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</si>
  <si>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</si>
  <si>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</si>
  <si>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</si>
  <si>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</si>
  <si>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</si>
  <si>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</si>
  <si>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</si>
  <si>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</si>
  <si>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</si>
  <si>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</si>
  <si>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</si>
  <si>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</si>
  <si>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</si>
  <si>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</si>
  <si>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</si>
  <si>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</si>
  <si>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</si>
  <si>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</si>
  <si>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</si>
  <si>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</si>
  <si>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</si>
  <si>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</si>
  <si>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</si>
  <si>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</si>
  <si>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</si>
  <si>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</si>
  <si>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</si>
  <si>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</si>
  <si>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</si>
  <si>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</si>
  <si>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</si>
  <si>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</si>
  <si>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</si>
  <si>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</si>
  <si>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</si>
  <si>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</si>
  <si>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</si>
  <si>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</si>
  <si>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</si>
  <si>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</si>
  <si>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</si>
  <si>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</si>
  <si>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</si>
  <si>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</si>
  <si>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</si>
  <si>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</si>
  <si>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</si>
  <si>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</si>
  <si>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</si>
  <si>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</si>
  <si>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</si>
  <si>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</si>
  <si>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</si>
  <si>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</si>
  <si>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</si>
  <si>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</si>
  <si>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</si>
  <si>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</si>
  <si>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</si>
  <si>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</si>
  <si>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</si>
  <si>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</si>
  <si>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</si>
  <si>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</si>
  <si>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</si>
  <si>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</si>
  <si>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</si>
  <si>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</si>
  <si>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</si>
  <si>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</si>
  <si>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</si>
  <si>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</si>
  <si>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</si>
  <si>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</si>
  <si>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</si>
  <si>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</si>
  <si>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</si>
  <si>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</si>
  <si>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</si>
  <si>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</si>
  <si>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</si>
  <si>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</si>
  <si>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</si>
  <si>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</si>
  <si>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</si>
  <si>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</si>
  <si>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</si>
  <si>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</si>
  <si>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</si>
  <si>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</si>
  <si>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</si>
  <si>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</si>
  <si>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</si>
  <si>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</si>
  <si>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</si>
  <si>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</si>
  <si>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</si>
  <si>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</si>
  <si>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</si>
  <si>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</si>
  <si>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</si>
  <si>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</si>
  <si>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</si>
  <si>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</si>
  <si>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</si>
  <si>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</si>
  <si>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</si>
  <si>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</si>
  <si>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</si>
  <si>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</si>
  <si>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</si>
  <si>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</si>
  <si>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</si>
  <si>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</si>
  <si>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</si>
  <si>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</si>
  <si>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</si>
  <si>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</si>
  <si>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</si>
  <si>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</si>
  <si>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</si>
  <si>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</si>
  <si>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</si>
  <si>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</si>
  <si>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</si>
  <si>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</si>
  <si>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</si>
  <si>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</si>
  <si>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</si>
  <si>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</si>
  <si>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</si>
  <si>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</si>
  <si>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</si>
  <si>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</si>
  <si>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</si>
  <si>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</si>
  <si>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</si>
  <si>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</si>
  <si>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</si>
  <si>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</si>
  <si>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</si>
  <si>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</si>
  <si>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</si>
  <si>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</si>
  <si>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</si>
  <si>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</si>
  <si>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</si>
  <si>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</si>
  <si>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</si>
  <si>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</si>
  <si>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</si>
  <si>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</si>
  <si>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</si>
  <si>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</si>
  <si>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</si>
  <si>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</si>
  <si>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</si>
  <si>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</si>
  <si>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</si>
  <si>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</si>
  <si>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</si>
  <si>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</si>
  <si>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</si>
  <si>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</si>
  <si>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</si>
  <si>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</si>
  <si>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</si>
  <si>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</si>
  <si>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</si>
  <si>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</si>
  <si>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</si>
  <si>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</si>
  <si>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</si>
  <si>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</si>
  <si>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</si>
  <si>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</si>
  <si>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</si>
  <si>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</si>
  <si>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</si>
  <si>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</si>
  <si>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</si>
  <si>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</si>
  <si>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</si>
  <si>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</si>
  <si>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</si>
  <si>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</si>
  <si>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</si>
  <si>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</si>
  <si>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</si>
  <si>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</si>
  <si>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</si>
  <si>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</si>
  <si>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</si>
  <si>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</si>
  <si>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</si>
  <si>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</si>
  <si>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</si>
  <si>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</si>
  <si>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</si>
  <si>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</si>
  <si>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</si>
  <si>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</si>
  <si>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</si>
  <si>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</si>
  <si>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</si>
  <si>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</si>
  <si>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</si>
  <si>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</si>
  <si>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</si>
  <si>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</si>
  <si>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</si>
  <si>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</si>
  <si>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</si>
  <si>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</si>
  <si>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</si>
  <si>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</si>
  <si>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</si>
  <si>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</si>
  <si>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</si>
  <si>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</si>
  <si>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</si>
  <si>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</si>
  <si>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</si>
  <si>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</si>
  <si>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</si>
  <si>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</si>
  <si>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</si>
  <si>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</si>
  <si>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</si>
  <si>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</si>
  <si>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</si>
  <si>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</si>
  <si>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</si>
  <si>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</si>
  <si>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</si>
  <si>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</si>
  <si>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</si>
  <si>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</si>
  <si>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</si>
  <si>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</si>
  <si>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</si>
  <si>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</si>
  <si>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</si>
  <si>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</si>
  <si>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</si>
  <si>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</si>
  <si>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</si>
  <si>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</si>
  <si>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</si>
  <si>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</si>
  <si>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</si>
  <si>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</si>
  <si>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</si>
  <si>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</si>
  <si>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</si>
  <si>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</si>
  <si>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</si>
  <si>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</si>
  <si>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</si>
  <si>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</si>
  <si>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</si>
  <si>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</si>
  <si>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</si>
  <si>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</si>
  <si>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</si>
  <si>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</si>
  <si>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</si>
  <si>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</si>
  <si>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</si>
  <si>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</si>
  <si>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</si>
  <si>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</si>
  <si>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</si>
  <si>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</si>
  <si>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</si>
  <si>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</si>
  <si>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</si>
  <si>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</si>
  <si>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</si>
  <si>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</si>
  <si>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</si>
  <si>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</si>
  <si>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</si>
  <si>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</si>
  <si>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</si>
  <si>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</si>
  <si>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</si>
  <si>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</si>
  <si>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</si>
  <si>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</si>
  <si>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</si>
  <si>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</si>
  <si>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</si>
  <si>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</si>
  <si>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</si>
  <si>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</si>
  <si>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</si>
  <si>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</si>
  <si>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</si>
  <si>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</si>
  <si>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</si>
  <si>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</si>
  <si>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</si>
  <si>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</si>
  <si>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</si>
  <si>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</si>
  <si>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</si>
  <si>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</si>
  <si>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</si>
  <si>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</si>
  <si>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</si>
  <si>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</si>
  <si>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</si>
  <si>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</si>
  <si>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</si>
  <si>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</si>
  <si>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</si>
  <si>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</si>
  <si>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</si>
  <si>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</si>
  <si>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</si>
  <si>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</si>
  <si>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</si>
  <si>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</si>
  <si>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</si>
  <si>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</si>
  <si>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</si>
  <si>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</si>
  <si>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</si>
  <si>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</si>
  <si>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</si>
  <si>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</si>
  <si>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</si>
  <si>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</si>
  <si>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</si>
  <si>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</si>
  <si>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</si>
  <si>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</si>
  <si>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</si>
  <si>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</si>
  <si>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</si>
  <si>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</si>
  <si>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</si>
  <si>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</si>
  <si>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</si>
  <si>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</si>
  <si>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</si>
  <si>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</si>
  <si>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</si>
  <si>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</si>
  <si>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</si>
  <si>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</si>
  <si>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</si>
  <si>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</si>
  <si>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</si>
  <si>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</si>
  <si>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</si>
  <si>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</si>
  <si>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</si>
  <si>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</si>
  <si>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</si>
  <si>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</si>
  <si>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</si>
  <si>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</si>
  <si>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</si>
  <si>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</si>
  <si>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</si>
  <si>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</si>
  <si>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</si>
  <si>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</si>
  <si>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</si>
  <si>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</si>
  <si>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</si>
  <si>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</si>
  <si>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</si>
  <si>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</si>
  <si>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</si>
  <si>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</si>
  <si>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</si>
  <si>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</si>
  <si>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</si>
  <si>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</si>
  <si>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</si>
  <si>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</si>
  <si>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</si>
  <si>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</si>
  <si>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</si>
  <si>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</si>
  <si>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</si>
  <si>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</si>
  <si>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</si>
  <si>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</si>
  <si>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</si>
  <si>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</si>
  <si>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</si>
  <si>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</si>
  <si>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</si>
  <si>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</si>
  <si>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</si>
  <si>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</si>
  <si>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</si>
  <si>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</si>
  <si>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</si>
  <si>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</si>
  <si>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</si>
  <si>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</si>
  <si>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</si>
  <si>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</si>
  <si>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</si>
  <si>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</si>
  <si>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</si>
  <si>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</si>
  <si>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</si>
  <si>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</si>
  <si>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</si>
  <si>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</si>
  <si>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</si>
  <si>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</si>
  <si>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</si>
  <si>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</si>
  <si>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</si>
  <si>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</si>
  <si>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</si>
  <si>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</si>
  <si>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</si>
  <si>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</si>
  <si>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</si>
  <si>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</si>
  <si>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</si>
  <si>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</si>
  <si>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</si>
  <si>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</si>
  <si>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</si>
  <si>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</si>
  <si>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</si>
  <si>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</si>
  <si>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</si>
  <si>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</si>
  <si>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</si>
  <si>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</si>
  <si>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</si>
  <si>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</si>
  <si>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</si>
  <si>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</si>
  <si>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</si>
  <si>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</si>
  <si>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</si>
  <si>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</si>
  <si>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</si>
  <si>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</si>
  <si>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</si>
  <si>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</si>
  <si>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</si>
  <si>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</si>
  <si>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</si>
  <si>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</si>
  <si>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</si>
  <si>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</si>
  <si>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</si>
  <si>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</si>
  <si>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</si>
  <si>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</si>
  <si>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</si>
  <si>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</si>
  <si>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</si>
  <si>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</si>
  <si>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</si>
  <si>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</si>
  <si>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</si>
  <si>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</si>
  <si>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</si>
  <si>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</si>
  <si>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</si>
  <si>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</si>
  <si>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</si>
  <si>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</si>
  <si>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</si>
  <si>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</si>
  <si>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</si>
  <si>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</si>
  <si>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</si>
  <si>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</si>
  <si>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</si>
  <si>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</si>
  <si>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</si>
  <si>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</si>
  <si>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</si>
  <si>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</si>
  <si>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</si>
  <si>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</si>
  <si>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</si>
  <si>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</si>
  <si>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</si>
  <si>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</si>
  <si>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</si>
  <si>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</si>
  <si>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</si>
  <si>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</si>
  <si>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</si>
  <si>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</si>
  <si>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</si>
  <si>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</si>
  <si>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</si>
  <si>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</si>
  <si>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</si>
  <si>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</si>
  <si>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</si>
  <si>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</si>
  <si>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</si>
  <si>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</si>
  <si>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</si>
  <si>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</si>
  <si>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</si>
  <si>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</si>
  <si>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</si>
  <si>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</si>
  <si>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</si>
  <si>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</si>
  <si>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</si>
  <si>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</si>
  <si>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</si>
  <si>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</si>
  <si>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</si>
  <si>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</si>
  <si>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</si>
  <si>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</si>
  <si>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</si>
  <si>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</si>
  <si>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</si>
  <si>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</si>
  <si>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</si>
  <si>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</si>
  <si>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</si>
  <si>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</si>
  <si>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</si>
  <si>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</si>
  <si>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</si>
  <si>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</si>
  <si>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</si>
  <si>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</si>
  <si>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</si>
  <si>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</si>
  <si>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</si>
  <si>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</si>
  <si>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</si>
  <si>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</si>
  <si>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</si>
  <si>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</si>
  <si>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</si>
  <si>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</si>
  <si>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</si>
  <si>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</si>
  <si>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</si>
  <si>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</si>
  <si>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</si>
  <si>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</si>
  <si>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</si>
  <si>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</si>
  <si>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</si>
  <si>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</si>
  <si>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</si>
  <si>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</si>
  <si>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</si>
  <si>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</si>
  <si>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</si>
  <si>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</si>
  <si>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</si>
  <si>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</si>
  <si>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</si>
  <si>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</si>
  <si>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</si>
  <si>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</si>
  <si>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</si>
  <si>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</si>
  <si>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</si>
  <si>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</si>
  <si>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</si>
  <si>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</si>
  <si>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</si>
  <si>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</si>
  <si>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</si>
  <si>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</si>
  <si>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</si>
  <si>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</si>
  <si>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</si>
  <si>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</si>
  <si>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</si>
  <si>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</si>
  <si>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</si>
  <si>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</si>
  <si>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</si>
  <si>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</si>
  <si>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</si>
  <si>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</si>
  <si>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</si>
  <si>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</si>
  <si>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</si>
  <si>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</si>
  <si>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</si>
  <si>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</si>
  <si>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</si>
  <si>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</si>
  <si>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</si>
  <si>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</si>
  <si>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</si>
  <si>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</si>
  <si>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</si>
  <si>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</si>
  <si>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</si>
  <si>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</si>
  <si>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</si>
  <si>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</si>
  <si>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</si>
  <si>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</si>
  <si>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</si>
  <si>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</si>
  <si>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</si>
  <si>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</si>
  <si>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</si>
  <si>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</si>
  <si>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</si>
  <si>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</si>
  <si>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</si>
  <si>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</si>
  <si>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</si>
  <si>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</si>
  <si>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</si>
  <si>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</si>
  <si>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</si>
  <si>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</si>
  <si>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</si>
  <si>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</si>
  <si>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</si>
  <si>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</si>
  <si>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</si>
  <si>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</si>
  <si>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</si>
  <si>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</si>
  <si>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</si>
  <si>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</si>
  <si>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</si>
  <si>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</si>
  <si>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</si>
  <si>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</si>
  <si>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</si>
  <si>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</si>
  <si>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</si>
  <si>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</si>
  <si>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</si>
  <si>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</si>
  <si>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</si>
  <si>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</si>
  <si>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</si>
  <si>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</si>
  <si>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</si>
  <si>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</si>
  <si>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</si>
  <si>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</si>
  <si>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</si>
  <si>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</si>
  <si>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</si>
  <si>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</si>
  <si>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</si>
  <si>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</si>
  <si>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</si>
  <si>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</si>
  <si>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</si>
  <si>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</si>
  <si>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</si>
  <si>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</si>
  <si>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</si>
  <si>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</si>
  <si>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</si>
  <si>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</si>
  <si>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</si>
  <si>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</si>
  <si>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</si>
  <si>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</si>
  <si>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</si>
  <si>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</si>
  <si>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</si>
  <si>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</si>
  <si>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</si>
  <si>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</si>
  <si>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</si>
  <si>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</si>
  <si>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</si>
  <si>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</si>
  <si>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</si>
  <si>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</si>
  <si>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</si>
  <si>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</si>
  <si>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</si>
  <si>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</si>
  <si>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</si>
  <si>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</si>
  <si>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</si>
  <si>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</si>
  <si>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</si>
  <si>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</si>
  <si>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</si>
  <si>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</si>
  <si>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</si>
  <si>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</si>
  <si>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</si>
  <si>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</si>
  <si>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</si>
  <si>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</si>
  <si>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</si>
  <si>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</si>
  <si>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</si>
  <si>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</si>
  <si>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</si>
  <si>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</si>
  <si>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</si>
  <si>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</si>
  <si>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</si>
  <si>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</si>
  <si>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</si>
  <si>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</si>
  <si>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</si>
  <si>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</si>
  <si>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</si>
  <si>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</si>
  <si>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</si>
  <si>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</si>
  <si>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</si>
  <si>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</si>
  <si>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</si>
  <si>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</si>
  <si>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</si>
  <si>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</si>
  <si>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</si>
  <si>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</si>
  <si>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</si>
  <si>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</si>
  <si>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</si>
  <si>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</si>
  <si>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</si>
  <si>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</si>
  <si>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</si>
  <si>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</si>
  <si>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</si>
  <si>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</si>
  <si>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</si>
  <si>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</si>
  <si>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</si>
  <si>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</si>
  <si>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</si>
  <si>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</si>
  <si>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</si>
  <si>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</si>
  <si>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</si>
  <si>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</si>
  <si>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</si>
  <si>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</si>
  <si>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</si>
  <si>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</si>
  <si>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</si>
  <si>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</si>
  <si>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</si>
  <si>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</si>
  <si>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</si>
  <si>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</si>
  <si>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</si>
  <si>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</si>
  <si>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</si>
  <si>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</si>
  <si>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</si>
  <si>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</si>
  <si>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</si>
  <si>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</si>
  <si>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</si>
  <si>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</si>
  <si>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</si>
  <si>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</si>
  <si>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</si>
  <si>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</si>
  <si>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</si>
  <si>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</si>
  <si>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</si>
  <si>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</si>
  <si>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</si>
  <si>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</si>
  <si>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</si>
  <si>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</si>
  <si>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</si>
  <si>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</si>
  <si>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</si>
  <si>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</si>
  <si>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</si>
  <si>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</si>
  <si>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</si>
  <si>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</si>
  <si>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</si>
  <si>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</si>
  <si>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</si>
  <si>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</si>
  <si>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</si>
  <si>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</si>
  <si>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</si>
  <si>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</si>
  <si>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</si>
  <si>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</si>
  <si>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</si>
  <si>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</si>
  <si>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</si>
  <si>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</si>
  <si>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</si>
  <si>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</si>
  <si>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</si>
  <si>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</si>
  <si>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</si>
  <si>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</si>
  <si>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</si>
  <si>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</si>
  <si>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</si>
  <si>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</si>
  <si>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</si>
  <si>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</si>
  <si>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</si>
  <si>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</si>
  <si>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</si>
  <si>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</si>
  <si>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</si>
  <si>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</si>
  <si>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</si>
  <si>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</si>
  <si>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</si>
  <si>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</si>
  <si>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</si>
  <si>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</si>
  <si>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</si>
  <si>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</si>
  <si>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</si>
  <si>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</si>
  <si>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</si>
  <si>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</si>
  <si>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</si>
  <si>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</si>
  <si>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</si>
  <si>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</si>
  <si>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</si>
  <si>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</si>
  <si>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</si>
  <si>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</si>
  <si>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</si>
  <si>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</si>
  <si>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</si>
  <si>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</si>
  <si>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</si>
  <si>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</si>
  <si>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</si>
  <si>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</si>
  <si>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</si>
  <si>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</si>
  <si>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</si>
  <si>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</si>
  <si>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</si>
  <si>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</si>
  <si>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</si>
  <si>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</si>
  <si>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</si>
  <si>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</si>
  <si>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</si>
  <si>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</si>
  <si>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</si>
  <si>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</si>
  <si>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</si>
  <si>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</si>
  <si>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</si>
  <si>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</si>
  <si>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</si>
  <si>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</si>
  <si>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</si>
  <si>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</si>
  <si>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</si>
  <si>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</si>
  <si>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</si>
  <si>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</si>
  <si>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</si>
  <si>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</si>
  <si>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</si>
  <si>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</si>
  <si>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</si>
  <si>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</si>
  <si>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</si>
  <si>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</si>
  <si>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</si>
  <si>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</si>
  <si>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</si>
  <si>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</si>
  <si>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</si>
  <si>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</si>
  <si>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</si>
  <si>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</si>
  <si>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</si>
  <si>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</si>
  <si>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</si>
  <si>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</si>
  <si>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</si>
  <si>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</si>
  <si>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</si>
  <si>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</si>
  <si>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</si>
  <si>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</si>
  <si>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</si>
  <si>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</si>
  <si>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</si>
  <si>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</si>
  <si>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</si>
  <si>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</si>
  <si>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</si>
  <si>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</si>
  <si>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</si>
  <si>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</si>
  <si>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</si>
  <si>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</si>
  <si>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</si>
  <si>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</si>
  <si>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</si>
  <si>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</si>
  <si>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</si>
  <si>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</si>
  <si>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</si>
  <si>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</si>
  <si>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</si>
  <si>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</si>
  <si>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</si>
  <si>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</si>
  <si>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</si>
  <si>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</si>
  <si>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</si>
  <si>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</si>
  <si>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</si>
  <si>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</si>
  <si>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</si>
  <si>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</si>
  <si>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</si>
  <si>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</si>
  <si>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</si>
  <si>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</si>
  <si>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</si>
  <si>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</si>
  <si>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</si>
  <si>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</si>
  <si>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</si>
  <si>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</si>
  <si>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</si>
  <si>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</si>
  <si>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</si>
  <si>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</si>
  <si>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</si>
  <si>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</si>
  <si>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</si>
  <si>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</si>
  <si>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</si>
  <si>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</si>
  <si>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</si>
  <si>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</si>
  <si>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</si>
  <si>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</si>
  <si>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</si>
  <si>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</si>
  <si>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</si>
  <si>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</si>
  <si>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</si>
  <si>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</si>
  <si>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</si>
  <si>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</si>
  <si>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</si>
  <si>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</si>
  <si>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</si>
  <si>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</si>
  <si>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</si>
  <si>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</si>
  <si>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</si>
  <si>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</si>
  <si>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</si>
  <si>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</si>
  <si>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</si>
  <si>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</si>
  <si>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</si>
  <si>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</si>
  <si>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</si>
  <si>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</si>
  <si>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</si>
  <si>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</si>
  <si>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</si>
  <si>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</si>
  <si>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</si>
  <si>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</si>
  <si>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</si>
  <si>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</si>
  <si>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</si>
  <si>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</si>
  <si>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</si>
  <si>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</si>
  <si>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</si>
  <si>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</si>
  <si>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</si>
  <si>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</si>
  <si>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</si>
  <si>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</si>
  <si>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</si>
  <si>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</si>
  <si>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</si>
  <si>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</si>
  <si>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</si>
  <si>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</si>
  <si>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</si>
  <si>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</si>
  <si>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</si>
  <si>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</si>
  <si>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</si>
  <si>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</si>
  <si>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</si>
  <si>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</si>
  <si>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</si>
  <si>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</si>
  <si>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</si>
  <si>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</si>
  <si>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</si>
  <si>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</si>
  <si>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</si>
  <si>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</si>
  <si>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</si>
  <si>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</si>
  <si>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</si>
  <si>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</si>
  <si>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</si>
  <si>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</si>
  <si>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</si>
  <si>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</si>
  <si>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</si>
  <si>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</si>
  <si>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</si>
  <si>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</si>
  <si>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</si>
  <si>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</si>
  <si>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</si>
  <si>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</si>
  <si>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</si>
  <si>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</si>
  <si>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</si>
  <si>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</si>
  <si>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</si>
  <si>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</si>
  <si>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</si>
  <si>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</si>
  <si>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</si>
  <si>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</si>
  <si>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</si>
  <si>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</si>
  <si>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</si>
  <si>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</si>
  <si>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</si>
  <si>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</si>
  <si>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</si>
  <si>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</si>
  <si>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</si>
  <si>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</si>
  <si>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</si>
  <si>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</si>
  <si>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</si>
  <si>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</si>
  <si>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</si>
  <si>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</si>
  <si>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</si>
  <si>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</si>
  <si>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</si>
  <si>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</si>
  <si>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</si>
  <si>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</si>
  <si>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</si>
  <si>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</si>
  <si>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</si>
  <si>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</si>
  <si>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</si>
  <si>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</si>
  <si>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</si>
  <si>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</si>
  <si>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</si>
  <si>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</si>
  <si>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</si>
  <si>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</si>
  <si>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</si>
  <si>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</si>
  <si>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</si>
  <si>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</si>
  <si>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</si>
  <si>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</si>
  <si>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</si>
  <si>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</si>
  <si>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</si>
  <si>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</si>
  <si>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</si>
  <si>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</si>
  <si>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</si>
  <si>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</si>
  <si>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</si>
  <si>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</si>
  <si>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</si>
  <si>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</si>
  <si>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</si>
  <si>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</si>
  <si>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</si>
  <si>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</si>
  <si>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</si>
  <si>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</si>
  <si>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</si>
  <si>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</si>
  <si>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</si>
  <si>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</si>
  <si>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</si>
  <si>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</si>
  <si>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</si>
  <si>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</si>
  <si>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</si>
  <si>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</si>
  <si>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</si>
  <si>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</si>
  <si>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</si>
  <si>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</si>
  <si>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</si>
  <si>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</si>
  <si>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</si>
  <si>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</si>
  <si>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</si>
  <si>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</si>
  <si>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</si>
  <si>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</si>
  <si>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</si>
  <si>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</si>
  <si>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</si>
  <si>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</si>
  <si>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</si>
  <si>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</si>
  <si>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</si>
  <si>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</si>
  <si>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</si>
  <si>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</si>
  <si>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</si>
  <si>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</si>
  <si>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</si>
  <si>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</si>
  <si>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</si>
  <si>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</si>
  <si>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</si>
  <si>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</si>
  <si>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</si>
  <si>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</si>
  <si>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</si>
  <si>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</si>
  <si>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</si>
  <si>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</si>
  <si>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</si>
  <si>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</si>
  <si>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</si>
  <si>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</si>
  <si>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</si>
  <si>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</si>
  <si>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</si>
  <si>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</si>
  <si>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</si>
  <si>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</si>
  <si>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</si>
  <si>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</si>
  <si>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</si>
  <si>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</si>
  <si>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</si>
  <si>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</si>
  <si>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</si>
  <si>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</si>
  <si>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</si>
  <si>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</si>
  <si>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</si>
  <si>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</si>
  <si>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</si>
  <si>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</si>
  <si>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</si>
  <si>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</si>
  <si>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</si>
  <si>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</si>
  <si>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</si>
  <si>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</si>
  <si>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</si>
  <si>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</si>
  <si>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</si>
  <si>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</si>
  <si>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</si>
  <si>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</si>
  <si>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</si>
  <si>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</si>
  <si>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</si>
  <si>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</si>
  <si>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</si>
  <si>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</si>
  <si>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</si>
  <si>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</si>
  <si>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</si>
  <si>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</si>
  <si>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</si>
  <si>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</si>
  <si>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</si>
  <si>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</si>
  <si>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</si>
  <si>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</si>
  <si>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</si>
  <si>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</si>
  <si>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</si>
  <si>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</si>
  <si>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</si>
  <si>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</si>
  <si>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</si>
  <si>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</si>
  <si>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</si>
  <si>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</si>
  <si>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</si>
  <si>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</si>
  <si>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</si>
  <si>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</si>
  <si>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</si>
  <si>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</si>
  <si>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</si>
  <si>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</si>
  <si>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</si>
  <si>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</si>
  <si>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</si>
  <si>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</si>
  <si>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</si>
  <si>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</si>
  <si>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</si>
  <si>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</si>
  <si>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</si>
  <si>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</si>
  <si>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</si>
  <si>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</si>
  <si>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</si>
  <si>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</si>
  <si>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</si>
  <si>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</si>
  <si>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</si>
  <si>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</si>
  <si>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</si>
  <si>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</si>
  <si>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</si>
  <si>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</si>
  <si>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</si>
  <si>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</si>
  <si>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</si>
  <si>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</si>
  <si>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</si>
  <si>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</si>
  <si>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</si>
  <si>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</si>
  <si>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</si>
  <si>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</si>
  <si>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</si>
  <si>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</si>
  <si>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</si>
  <si>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</si>
  <si>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</si>
  <si>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</si>
  <si>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</si>
  <si>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</si>
  <si>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</si>
  <si>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</si>
  <si>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</si>
  <si>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</si>
  <si>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</si>
  <si>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</si>
  <si>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</si>
  <si>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</si>
  <si>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</si>
  <si>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</si>
  <si>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</si>
  <si>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</si>
  <si>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</si>
  <si>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</si>
  <si>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</si>
  <si>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</si>
  <si>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</si>
  <si>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</si>
  <si>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</si>
  <si>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</si>
  <si>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</si>
  <si>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</si>
  <si>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</si>
  <si>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</si>
  <si>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</si>
  <si>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</si>
  <si>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</si>
  <si>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</si>
  <si>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</si>
  <si>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</si>
  <si>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</si>
  <si>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</si>
  <si>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</si>
  <si>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</si>
  <si>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</si>
  <si>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</si>
  <si>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</si>
  <si>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</si>
  <si>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</si>
  <si>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</si>
  <si>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</si>
  <si>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</si>
  <si>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</si>
  <si>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</si>
  <si>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</si>
  <si>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</si>
  <si>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</si>
  <si>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</si>
  <si>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</si>
  <si>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</si>
  <si>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</si>
  <si>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</si>
  <si>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</si>
  <si>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</si>
  <si>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</si>
  <si>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</si>
  <si>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</si>
  <si>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</si>
  <si>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</si>
  <si>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</si>
  <si>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</si>
  <si>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</si>
  <si>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</si>
  <si>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</si>
  <si>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</si>
  <si>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</si>
  <si>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</si>
  <si>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</si>
  <si>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</si>
  <si>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</si>
  <si>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</si>
  <si>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</si>
  <si>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</si>
  <si>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</si>
  <si>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</si>
  <si>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</si>
  <si>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</si>
  <si>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</si>
  <si>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</si>
  <si>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</si>
  <si>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</si>
  <si>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</si>
  <si>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</si>
  <si>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</si>
  <si>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</si>
  <si>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</si>
  <si>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</si>
  <si>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</si>
  <si>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</si>
  <si>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</si>
  <si>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</si>
  <si>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</si>
  <si>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</si>
  <si>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</si>
  <si>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</si>
  <si>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</si>
  <si>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</si>
  <si>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</si>
  <si>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</si>
  <si>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</si>
  <si>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</si>
  <si>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</si>
  <si>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</si>
  <si>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</si>
  <si>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</si>
  <si>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</si>
  <si>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</si>
  <si>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</si>
  <si>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</si>
  <si>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</si>
  <si>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</si>
  <si>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</si>
  <si>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</si>
  <si>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</si>
  <si>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</si>
  <si>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</si>
  <si>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</si>
  <si>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</si>
  <si>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</si>
  <si>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</si>
  <si>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</si>
  <si>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</si>
  <si>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</si>
  <si>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</si>
  <si>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</si>
  <si>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</si>
  <si>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</si>
  <si>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</si>
  <si>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</si>
  <si>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</si>
  <si>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</si>
  <si>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</si>
  <si>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</si>
  <si>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</si>
  <si>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</si>
  <si>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</si>
  <si>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</si>
  <si>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</si>
  <si>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</si>
  <si>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</si>
  <si>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</si>
  <si>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</si>
  <si>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</si>
  <si>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</si>
  <si>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</si>
  <si>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</si>
  <si>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</si>
  <si>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</si>
  <si>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</si>
  <si>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</si>
  <si>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</si>
  <si>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</si>
  <si>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</si>
  <si>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</si>
  <si>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</si>
  <si>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</si>
  <si>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</si>
  <si>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</si>
  <si>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</si>
  <si>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</si>
  <si>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</si>
  <si>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</si>
  <si>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</si>
  <si>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</si>
  <si>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</si>
  <si>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</si>
  <si>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</si>
  <si>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</si>
  <si>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</si>
  <si>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</si>
  <si>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</si>
  <si>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</si>
  <si>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</si>
  <si>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</si>
  <si>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</si>
  <si>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</si>
  <si>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</si>
  <si>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</si>
  <si>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</si>
  <si>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</si>
  <si>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</si>
  <si>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</si>
  <si>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</si>
  <si>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</si>
  <si>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</si>
  <si>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</si>
  <si>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</si>
  <si>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</si>
  <si>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</si>
  <si>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</si>
  <si>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</si>
  <si>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</si>
  <si>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</si>
  <si>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</si>
  <si>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</si>
  <si>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</si>
  <si>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</si>
  <si>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</si>
  <si>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</si>
  <si>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</si>
  <si>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</si>
  <si>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</si>
  <si>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</si>
  <si>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</si>
  <si>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</si>
  <si>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</si>
  <si>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</si>
  <si>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</si>
  <si>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</si>
  <si>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</si>
  <si>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</si>
  <si>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</si>
  <si>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</si>
  <si>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</si>
  <si>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</si>
  <si>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</si>
  <si>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</si>
  <si>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</si>
  <si>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</si>
  <si>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</si>
  <si>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</si>
  <si>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</si>
  <si>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</si>
  <si>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</si>
  <si>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</si>
  <si>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</si>
  <si>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</si>
  <si>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</si>
  <si>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</si>
  <si>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</si>
  <si>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</si>
  <si>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</si>
  <si>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</si>
  <si>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</si>
  <si>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</si>
  <si>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</si>
  <si>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</si>
  <si>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</si>
  <si>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</si>
  <si>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</si>
  <si>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</si>
  <si>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</si>
  <si>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</si>
  <si>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</si>
  <si>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</si>
  <si>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</si>
  <si>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</si>
  <si>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</si>
  <si>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</si>
  <si>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</si>
  <si>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</si>
  <si>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</si>
  <si>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</si>
  <si>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</si>
  <si>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</si>
  <si>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</si>
  <si>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</si>
  <si>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</si>
  <si>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</si>
  <si>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</si>
  <si>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</si>
  <si>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</si>
  <si>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</si>
  <si>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</si>
  <si>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</si>
  <si>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</si>
  <si>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</si>
  <si>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</si>
  <si>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</si>
  <si>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</si>
  <si>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</si>
  <si>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</si>
  <si>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</si>
  <si>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</si>
  <si>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</si>
  <si>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</si>
  <si>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</si>
  <si>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</si>
  <si>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</si>
  <si>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</si>
  <si>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</si>
  <si>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</si>
  <si>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</si>
  <si>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</si>
  <si>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</si>
  <si>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</si>
  <si>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</si>
  <si>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</si>
  <si>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</si>
  <si>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</si>
  <si>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</si>
  <si>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</si>
  <si>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</si>
  <si>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</si>
  <si>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</si>
  <si>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</si>
  <si>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</si>
  <si>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</si>
  <si>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</si>
  <si>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</si>
  <si>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</si>
  <si>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</si>
  <si>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</si>
  <si>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</si>
  <si>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</si>
  <si>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</si>
  <si>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</si>
  <si>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</si>
  <si>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</si>
  <si>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</si>
  <si>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</si>
  <si>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</si>
  <si>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</si>
  <si>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</si>
  <si>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</si>
  <si>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</si>
  <si>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</si>
  <si>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</si>
  <si>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</si>
  <si>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</si>
  <si>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</si>
  <si>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</si>
  <si>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</si>
  <si>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</si>
  <si>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</si>
  <si>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</si>
  <si>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</si>
  <si>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</si>
  <si>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</si>
  <si>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</si>
  <si>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</si>
  <si>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</si>
  <si>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</si>
  <si>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</si>
  <si>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</si>
  <si>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</si>
  <si>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</si>
  <si>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</si>
  <si>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</si>
  <si>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</si>
  <si>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</si>
  <si>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</si>
  <si>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</si>
  <si>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</si>
  <si>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</si>
  <si>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</si>
  <si>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</si>
  <si>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</si>
  <si>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</si>
  <si>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</si>
  <si>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</si>
  <si>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</si>
  <si>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</si>
  <si>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</si>
  <si>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</si>
  <si>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</si>
  <si>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</si>
  <si>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</si>
  <si>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</si>
  <si>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</si>
  <si>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</si>
  <si>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</si>
  <si>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</si>
  <si>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</si>
  <si>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</si>
  <si>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</si>
  <si>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</si>
  <si>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</si>
  <si>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</si>
  <si>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</si>
  <si>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</si>
  <si>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</si>
  <si>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</si>
  <si>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</si>
  <si>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</si>
  <si>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</si>
  <si>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</si>
  <si>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</si>
  <si>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</si>
  <si>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</si>
  <si>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</si>
  <si>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</si>
  <si>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</si>
  <si>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</si>
  <si>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</si>
  <si>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</si>
  <si>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</si>
  <si>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</si>
  <si>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</si>
  <si>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</si>
  <si>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</si>
  <si>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</si>
  <si>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</si>
  <si>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</si>
  <si>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</si>
  <si>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</si>
  <si>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</si>
  <si>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</si>
  <si>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</si>
  <si>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</si>
  <si>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</si>
  <si>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</si>
  <si>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</si>
  <si>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</si>
  <si>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</si>
  <si>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</si>
  <si>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</si>
  <si>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</si>
  <si>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</si>
  <si>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</si>
  <si>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</si>
  <si>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</si>
  <si>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</si>
  <si>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</si>
  <si>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</si>
  <si>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</si>
  <si>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</si>
  <si>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</si>
  <si>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</si>
  <si>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</si>
  <si>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</si>
  <si>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</si>
  <si>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</si>
  <si>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</si>
  <si>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</si>
  <si>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</si>
  <si>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</si>
  <si>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</si>
  <si>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</si>
  <si>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</si>
  <si>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</si>
  <si>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</si>
  <si>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</si>
  <si>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</si>
  <si>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</si>
  <si>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</si>
  <si>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</si>
  <si>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</si>
  <si>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</si>
  <si>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</si>
  <si>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</si>
  <si>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</si>
  <si>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</si>
  <si>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</si>
  <si>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</si>
  <si>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</si>
  <si>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</si>
  <si>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</si>
  <si>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</si>
  <si>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</si>
  <si>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</si>
  <si>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</si>
  <si>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</si>
  <si>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</si>
  <si>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</si>
  <si>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</si>
  <si>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</si>
  <si>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</si>
  <si>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</si>
  <si>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</si>
  <si>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</si>
  <si>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</si>
  <si>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</si>
  <si>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</si>
  <si>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</si>
  <si>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</si>
  <si>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</si>
  <si>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</si>
  <si>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</si>
  <si>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</si>
  <si>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</si>
  <si>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</si>
  <si>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</si>
  <si>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</si>
  <si>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</si>
  <si>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</si>
  <si>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</si>
  <si>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</si>
  <si>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</si>
  <si>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</si>
  <si>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</si>
  <si>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</si>
  <si>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</si>
  <si>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</si>
  <si>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</si>
  <si>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</si>
  <si>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</si>
  <si>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</si>
  <si>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</si>
  <si>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</si>
  <si>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</si>
  <si>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</si>
  <si>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</si>
  <si>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</si>
  <si>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</si>
  <si>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</si>
  <si>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</si>
  <si>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</si>
  <si>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</si>
  <si>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</si>
  <si>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</si>
  <si>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</si>
  <si>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</si>
  <si>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</si>
  <si>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</si>
  <si>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</si>
  <si>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</si>
  <si>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</si>
  <si>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</si>
  <si>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</si>
  <si>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</si>
  <si>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</si>
  <si>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</si>
  <si>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</si>
  <si>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</si>
  <si>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</si>
  <si>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</si>
  <si>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</si>
  <si>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</si>
  <si>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</si>
  <si>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</si>
  <si>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</si>
  <si>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</si>
  <si>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</si>
  <si>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</si>
  <si>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</si>
  <si>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</si>
  <si>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</si>
  <si>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</si>
  <si>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</si>
  <si>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</si>
  <si>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</si>
  <si>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</si>
  <si>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</si>
  <si>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</si>
  <si>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</si>
  <si>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</si>
  <si>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</si>
  <si>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</si>
  <si>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</si>
  <si>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</si>
  <si>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</si>
  <si>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</si>
  <si>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</si>
  <si>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</si>
  <si>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</si>
  <si>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</si>
  <si>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</si>
  <si>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</si>
  <si>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</si>
  <si>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</si>
  <si>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</si>
  <si>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</si>
  <si>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</si>
  <si>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</si>
  <si>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</si>
  <si>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</si>
  <si>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</si>
  <si>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</si>
  <si>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</si>
  <si>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</si>
  <si>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</si>
  <si>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</si>
  <si>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</si>
  <si>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</si>
  <si>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</si>
  <si>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</si>
  <si>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</si>
  <si>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</si>
  <si>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</si>
  <si>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</si>
  <si>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</si>
  <si>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</si>
  <si>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</si>
  <si>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</si>
  <si>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</si>
  <si>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</si>
  <si>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</si>
  <si>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</si>
  <si>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</si>
  <si>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</si>
  <si>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</si>
  <si>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</si>
  <si>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</si>
  <si>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</si>
  <si>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</si>
  <si>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</si>
  <si>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</si>
  <si>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</si>
  <si>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</si>
  <si>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</si>
  <si>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</si>
  <si>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</si>
  <si>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</si>
  <si>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</si>
  <si>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</si>
  <si>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</si>
  <si>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</si>
  <si>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</si>
  <si>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</si>
  <si>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</si>
  <si>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</si>
  <si>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</si>
  <si>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</si>
  <si>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</si>
  <si>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</si>
  <si>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</si>
  <si>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</si>
  <si>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</si>
  <si>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</si>
  <si>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</si>
  <si>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</si>
  <si>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</si>
  <si>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</si>
  <si>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</si>
  <si>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</si>
  <si>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</si>
  <si>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</si>
  <si>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</si>
  <si>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</si>
  <si>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</si>
  <si>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</si>
  <si>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</si>
  <si>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</si>
  <si>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</si>
  <si>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</si>
  <si>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</si>
  <si>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</si>
  <si>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</si>
  <si>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</si>
  <si>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</si>
  <si>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</si>
  <si>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</si>
  <si>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</si>
  <si>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</si>
  <si>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</si>
  <si>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</si>
  <si>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</si>
  <si>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</si>
  <si>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</si>
  <si>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</si>
  <si>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</si>
  <si>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</si>
  <si>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</si>
  <si>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</si>
  <si>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</si>
  <si>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</si>
  <si>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</si>
  <si>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</si>
  <si>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</si>
  <si>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</si>
  <si>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</si>
  <si>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</si>
  <si>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</si>
  <si>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</si>
  <si>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</si>
  <si>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</si>
  <si>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</si>
  <si>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</si>
  <si>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</si>
  <si>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</si>
  <si>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</si>
  <si>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</si>
  <si>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</si>
  <si>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</si>
  <si>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</si>
  <si>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</si>
  <si>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</si>
  <si>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</si>
  <si>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</si>
  <si>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</si>
  <si>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</si>
  <si>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</si>
  <si>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</si>
  <si>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</si>
  <si>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</si>
  <si>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</si>
  <si>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</si>
  <si>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</si>
  <si>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</si>
  <si>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</si>
  <si>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</si>
  <si>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</si>
  <si>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</si>
  <si>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</si>
  <si>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</si>
  <si>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</si>
  <si>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</si>
  <si>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</si>
  <si>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</si>
  <si>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</si>
  <si>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</si>
  <si>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</si>
  <si>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</si>
  <si>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</si>
  <si>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</si>
  <si>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</si>
  <si>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</si>
  <si>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</si>
  <si>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</si>
  <si>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</si>
  <si>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</si>
  <si>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</si>
  <si>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</si>
  <si>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</si>
  <si>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</si>
  <si>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</si>
  <si>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</si>
  <si>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</si>
  <si>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</si>
  <si>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</si>
  <si>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</si>
  <si>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</si>
  <si>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</si>
  <si>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</si>
  <si>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</si>
  <si>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</si>
  <si>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</si>
  <si>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</si>
  <si>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</si>
  <si>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</si>
  <si>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</si>
  <si>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</si>
  <si>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</si>
  <si>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</si>
  <si>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</si>
  <si>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</si>
  <si>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</si>
  <si>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</si>
  <si>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</si>
  <si>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</si>
  <si>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</si>
  <si>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</si>
  <si>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</si>
  <si>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</si>
  <si>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</si>
  <si>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</si>
  <si>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</si>
  <si>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</si>
  <si>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</si>
  <si>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</si>
  <si>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</si>
  <si>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</si>
  <si>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</si>
  <si>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</si>
  <si>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</si>
  <si>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</si>
  <si>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</si>
  <si>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</si>
  <si>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</si>
  <si>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</si>
  <si>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</si>
  <si>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</si>
  <si>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</si>
  <si>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</si>
  <si>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</si>
  <si>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</si>
  <si>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</si>
  <si>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</si>
  <si>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</si>
  <si>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</si>
  <si>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</si>
  <si>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</si>
  <si>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</si>
  <si>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</si>
  <si>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</si>
  <si>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</si>
  <si>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</si>
  <si>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</si>
  <si>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</si>
  <si>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</si>
  <si>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</si>
  <si>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</si>
  <si>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</si>
  <si>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</si>
  <si>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</si>
  <si>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</si>
  <si>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</si>
  <si>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</si>
  <si>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</si>
  <si>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</si>
  <si>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</si>
  <si>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</si>
  <si>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</si>
  <si>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</si>
  <si>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</si>
  <si>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</si>
  <si>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</si>
  <si>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</si>
  <si>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</si>
  <si>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</si>
  <si>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</si>
  <si>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</si>
  <si>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</si>
  <si>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</si>
  <si>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</si>
  <si>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</si>
  <si>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</si>
  <si>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</si>
  <si>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</si>
  <si>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</si>
  <si>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</si>
  <si>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</si>
  <si>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</si>
  <si>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</si>
  <si>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</si>
  <si>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</si>
  <si>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</si>
  <si>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</si>
  <si>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</si>
  <si>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</si>
  <si>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</si>
  <si>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</si>
  <si>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</si>
  <si>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</si>
  <si>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</si>
  <si>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</si>
  <si>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</si>
  <si>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</si>
  <si>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</si>
  <si>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</si>
  <si>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</si>
  <si>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</si>
  <si>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</si>
  <si>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</si>
  <si>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</si>
  <si>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</si>
  <si>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</si>
  <si>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</si>
  <si>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</si>
  <si>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</si>
  <si>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</si>
  <si>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</si>
  <si>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</si>
  <si>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</si>
  <si>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</si>
  <si>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</si>
  <si>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</si>
  <si>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</si>
  <si>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</si>
  <si>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</si>
  <si>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</si>
  <si>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</si>
  <si>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</si>
  <si>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</si>
  <si>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</si>
  <si>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</si>
  <si>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</si>
  <si>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</si>
  <si>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</si>
  <si>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</si>
  <si>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</si>
  <si>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</si>
  <si>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</si>
  <si>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</si>
  <si>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</si>
  <si>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</si>
  <si>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</si>
  <si>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</si>
  <si>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</si>
  <si>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</si>
  <si>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</si>
  <si>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</si>
  <si>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</si>
  <si>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</si>
  <si>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</si>
  <si>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</si>
  <si>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</si>
  <si>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</si>
  <si>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</si>
  <si>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</si>
  <si>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</si>
  <si>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</si>
  <si>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</si>
  <si>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</si>
  <si>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</si>
  <si>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</si>
  <si>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</si>
  <si>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</si>
  <si>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</si>
  <si>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</si>
  <si>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</si>
  <si>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</si>
  <si>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</si>
  <si>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</si>
  <si>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</si>
  <si>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</si>
  <si>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</si>
  <si>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</si>
  <si>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</si>
  <si>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</si>
  <si>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</si>
  <si>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</si>
  <si>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</si>
  <si>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</si>
  <si>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</si>
  <si>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</si>
  <si>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</si>
  <si>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</si>
  <si>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</si>
  <si>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</si>
  <si>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</si>
  <si>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</si>
  <si>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</si>
  <si>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</si>
  <si>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</si>
  <si>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</si>
  <si>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</si>
  <si>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</si>
  <si>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</si>
  <si>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</si>
  <si>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</si>
  <si>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</si>
  <si>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</si>
  <si>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</si>
  <si>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</si>
  <si>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</si>
  <si>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</si>
  <si>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</si>
  <si>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</si>
  <si>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</si>
  <si>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</si>
  <si>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</si>
  <si>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</si>
  <si>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</si>
  <si>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</si>
  <si>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</si>
  <si>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</si>
  <si>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</si>
  <si>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</si>
  <si>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</si>
  <si>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</si>
  <si>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</si>
  <si>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</si>
  <si>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</si>
  <si>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</si>
  <si>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</si>
  <si>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</si>
  <si>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</si>
  <si>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</si>
  <si>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</si>
  <si>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</si>
  <si>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</si>
  <si>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</si>
  <si>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</si>
  <si>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</si>
  <si>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</si>
  <si>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</si>
  <si>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</si>
  <si>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</si>
  <si>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</si>
  <si>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</si>
  <si>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</si>
  <si>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</si>
  <si>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</si>
  <si>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</si>
  <si>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</si>
  <si>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</si>
  <si>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</si>
  <si>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</si>
  <si>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</si>
  <si>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</si>
  <si>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</si>
  <si>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</si>
  <si>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</si>
  <si>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</si>
  <si>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</si>
  <si>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</si>
  <si>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</si>
  <si>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</si>
  <si>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</si>
  <si>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</si>
  <si>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</si>
  <si>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</si>
  <si>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</si>
  <si>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</si>
  <si>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</si>
  <si>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</si>
  <si>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</si>
  <si>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</si>
  <si>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</si>
  <si>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</si>
  <si>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</si>
  <si>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</si>
  <si>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</si>
  <si>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</si>
  <si>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</si>
  <si>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</si>
  <si>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</si>
  <si>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</si>
  <si>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</si>
  <si>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</si>
  <si>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</si>
  <si>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</si>
  <si>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</si>
  <si>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</si>
  <si>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</si>
  <si>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</si>
  <si>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</si>
  <si>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</si>
  <si>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</si>
  <si>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</si>
  <si>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</si>
  <si>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</si>
  <si>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</si>
  <si>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</si>
  <si>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</si>
  <si>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</si>
  <si>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</si>
  <si>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</si>
  <si>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</si>
  <si>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</si>
  <si>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</si>
  <si>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</si>
  <si>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</si>
  <si>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</si>
  <si>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</si>
  <si>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</si>
  <si>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</si>
  <si>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</si>
  <si>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</si>
  <si>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</si>
  <si>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</si>
  <si>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</si>
  <si>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</si>
  <si>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</si>
  <si>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</si>
  <si>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</si>
  <si>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</si>
  <si>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</si>
  <si>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</si>
  <si>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</si>
  <si>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</si>
  <si>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</si>
  <si>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</si>
  <si>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</si>
  <si>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</si>
  <si>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</si>
  <si>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</si>
  <si>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</si>
  <si>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</si>
  <si>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</si>
  <si>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</si>
  <si>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</si>
  <si>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</si>
  <si>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</si>
  <si>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</si>
  <si>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</si>
  <si>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</si>
  <si>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</si>
  <si>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</si>
  <si>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</si>
  <si>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</si>
  <si>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</si>
  <si>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</si>
  <si>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</si>
  <si>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</si>
  <si>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</si>
  <si>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</si>
  <si>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</si>
  <si>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</si>
  <si>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</si>
  <si>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</si>
  <si>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</si>
  <si>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</si>
  <si>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</si>
  <si>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</si>
  <si>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</si>
  <si>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</si>
  <si>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</si>
  <si>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</si>
  <si>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</si>
  <si>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</si>
  <si>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</si>
  <si>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</si>
  <si>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</si>
  <si>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</si>
  <si>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</si>
  <si>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</si>
  <si>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</si>
  <si>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</si>
  <si>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</si>
  <si>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</si>
  <si>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</si>
  <si>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</si>
  <si>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</si>
  <si>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</si>
  <si>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</si>
  <si>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</si>
  <si>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</si>
  <si>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</si>
  <si>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</si>
  <si>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</si>
  <si>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</si>
  <si>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</si>
  <si>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</si>
  <si>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</si>
  <si>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</si>
  <si>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</si>
  <si>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</si>
  <si>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</si>
  <si>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</si>
  <si>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</si>
  <si>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</si>
  <si>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</si>
  <si>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</si>
  <si>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</si>
  <si>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</si>
  <si>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</si>
  <si>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</si>
  <si>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</si>
  <si>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</si>
  <si>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</si>
  <si>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</si>
  <si>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</si>
  <si>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</si>
  <si>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</si>
  <si>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</si>
  <si>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</si>
  <si>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</si>
  <si>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</si>
  <si>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</si>
  <si>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</si>
  <si>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</si>
  <si>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</si>
  <si>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</si>
  <si>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</si>
  <si>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</si>
  <si>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</si>
  <si>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</si>
  <si>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</si>
  <si>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</si>
  <si>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</si>
  <si>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</si>
  <si>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</si>
  <si>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</si>
  <si>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</si>
  <si>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</si>
  <si>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</si>
  <si>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</si>
  <si>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</si>
  <si>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</si>
  <si>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</si>
  <si>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</si>
  <si>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</si>
  <si>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</si>
  <si>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</si>
  <si>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</si>
  <si>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</si>
  <si>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</si>
  <si>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</si>
  <si>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</si>
  <si>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</si>
  <si>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</si>
  <si>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</si>
  <si>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</si>
  <si>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</si>
  <si>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</si>
  <si>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</si>
  <si>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</si>
  <si>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</si>
  <si>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</si>
  <si>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</si>
  <si>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</si>
  <si>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</si>
  <si>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</si>
  <si>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</si>
  <si>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</si>
  <si>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</si>
  <si>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</si>
  <si>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</si>
  <si>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</si>
  <si>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</si>
  <si>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</si>
  <si>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</si>
  <si>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</si>
  <si>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</si>
  <si>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</si>
  <si>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</si>
  <si>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</si>
  <si>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</si>
  <si>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</si>
  <si>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</si>
  <si>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</si>
  <si>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</si>
  <si>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</si>
  <si>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</si>
  <si>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</si>
  <si>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</si>
  <si>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</si>
  <si>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</si>
  <si>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</si>
  <si>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</si>
  <si>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</si>
  <si>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</si>
  <si>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</si>
  <si>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</si>
  <si>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</si>
  <si>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</si>
  <si>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</si>
  <si>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</si>
  <si>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</si>
  <si>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</si>
  <si>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</si>
  <si>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</si>
  <si>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</si>
  <si>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</si>
  <si>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</si>
  <si>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</si>
  <si>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</si>
  <si>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</si>
  <si>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</si>
  <si>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</si>
  <si>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</si>
  <si>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</si>
  <si>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</si>
  <si>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</si>
  <si>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</si>
  <si>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</si>
  <si>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</si>
  <si>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</si>
  <si>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</si>
  <si>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</si>
  <si>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</si>
  <si>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</si>
  <si>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</si>
  <si>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</si>
  <si>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</si>
  <si>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</si>
  <si>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</si>
  <si>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</si>
  <si>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</si>
  <si>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</si>
  <si>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</si>
  <si>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</si>
  <si>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</si>
  <si>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</si>
  <si>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</si>
  <si>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</si>
  <si>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</si>
  <si>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</si>
  <si>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</si>
  <si>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</si>
  <si>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</si>
  <si>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</si>
  <si>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</si>
  <si>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</si>
  <si>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</si>
  <si>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</si>
  <si>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</si>
  <si>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</si>
  <si>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</si>
  <si>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</si>
  <si>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</si>
  <si>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</si>
  <si>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</si>
  <si>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</si>
  <si>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</si>
  <si>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</si>
  <si>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</si>
  <si>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</si>
  <si>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</si>
  <si>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</si>
  <si>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</si>
  <si>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</si>
  <si>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</si>
  <si>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</si>
  <si>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</si>
  <si>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</si>
  <si>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</si>
  <si>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</si>
  <si>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</si>
  <si>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</si>
  <si>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</si>
  <si>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</si>
  <si>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</si>
  <si>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</si>
  <si>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</si>
  <si>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</si>
  <si>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</si>
  <si>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</si>
  <si>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</si>
  <si>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</si>
  <si>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</si>
  <si>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</si>
  <si>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</si>
  <si>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</si>
  <si>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</si>
  <si>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</si>
  <si>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</si>
  <si>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</si>
  <si>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</si>
  <si>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</si>
  <si>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</si>
  <si>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</si>
  <si>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</si>
  <si>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</si>
  <si>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</si>
  <si>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</si>
  <si>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</si>
  <si>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</si>
  <si>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</si>
  <si>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</si>
  <si>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</si>
  <si>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</si>
  <si>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</si>
  <si>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</si>
  <si>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</si>
  <si>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</si>
  <si>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</si>
  <si>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</si>
  <si>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</si>
  <si>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</si>
  <si>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</si>
  <si>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</si>
  <si>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</si>
  <si>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</si>
  <si>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</si>
  <si>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</si>
  <si>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</si>
  <si>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</si>
  <si>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</si>
  <si>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</si>
  <si>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</si>
  <si>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</si>
  <si>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</si>
  <si>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</si>
  <si>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</si>
  <si>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</si>
  <si>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</si>
  <si>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</si>
  <si>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</si>
  <si>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</si>
  <si>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</si>
  <si>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</si>
  <si>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</si>
  <si>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</si>
  <si>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</si>
  <si>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</si>
  <si>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</si>
  <si>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</si>
  <si>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</si>
  <si>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</si>
  <si>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</si>
  <si>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</si>
  <si>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</si>
  <si>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</si>
  <si>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</si>
  <si>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</si>
  <si>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</si>
  <si>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</si>
  <si>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</si>
  <si>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</si>
  <si>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</si>
  <si>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</si>
  <si>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</si>
  <si>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</si>
  <si>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</si>
  <si>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</si>
  <si>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</si>
  <si>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</si>
  <si>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</si>
  <si>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</si>
  <si>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</si>
  <si>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</si>
  <si>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</si>
  <si>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</si>
  <si>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</si>
  <si>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</si>
  <si>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</si>
  <si>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</si>
  <si>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</si>
  <si>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</si>
  <si>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</si>
  <si>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</si>
  <si>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</si>
  <si>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</si>
  <si>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</si>
  <si>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</si>
  <si>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</si>
  <si>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</si>
  <si>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</si>
  <si>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</si>
  <si>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</si>
  <si>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</si>
  <si>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</si>
  <si>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</si>
  <si>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</si>
  <si>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</si>
  <si>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</si>
  <si>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</si>
  <si>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</si>
  <si>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</si>
  <si>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</si>
  <si>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</si>
  <si>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</si>
  <si>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</si>
  <si>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</si>
  <si>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</si>
  <si>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</si>
  <si>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</si>
  <si>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</si>
  <si>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</si>
  <si>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</si>
  <si>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</si>
  <si>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</si>
  <si>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</si>
  <si>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</si>
  <si>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</si>
  <si>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</si>
  <si>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</si>
  <si>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</si>
  <si>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</si>
  <si>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</si>
  <si>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</si>
  <si>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</si>
  <si>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</si>
  <si>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</si>
  <si>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</si>
  <si>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</si>
  <si>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</si>
  <si>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</si>
  <si>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</si>
  <si>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</si>
  <si>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</si>
  <si>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</si>
  <si>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</si>
  <si>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</si>
  <si>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</si>
  <si>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</si>
  <si>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</si>
  <si>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</si>
  <si>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</si>
  <si>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</si>
  <si>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</si>
  <si>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</si>
  <si>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</si>
  <si>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</si>
  <si>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</si>
  <si>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</si>
  <si>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</si>
  <si>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</si>
  <si>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</si>
  <si>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</si>
  <si>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</si>
  <si>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</si>
  <si>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</si>
  <si>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</si>
  <si>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</si>
  <si>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</si>
  <si>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</si>
  <si>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</si>
  <si>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</si>
  <si>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</si>
  <si>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</si>
  <si>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</si>
  <si>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</si>
  <si>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</si>
  <si>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</si>
  <si>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</si>
  <si>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</si>
  <si>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</si>
  <si>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</si>
  <si>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</si>
  <si>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</si>
  <si>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</si>
  <si>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</si>
  <si>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</si>
  <si>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</si>
  <si>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</si>
  <si>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</si>
  <si>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</si>
  <si>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</si>
  <si>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</si>
  <si>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</si>
  <si>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</si>
  <si>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</si>
  <si>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</si>
  <si>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</si>
  <si>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</si>
  <si>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</si>
  <si>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</si>
  <si>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</si>
  <si>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</si>
  <si>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</si>
  <si>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</si>
  <si>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</si>
  <si>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</si>
  <si>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</si>
  <si>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</si>
  <si>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</si>
  <si>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</si>
  <si>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</si>
  <si>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</si>
  <si>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</si>
  <si>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</si>
  <si>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</si>
  <si>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</si>
  <si>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</si>
  <si>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</si>
  <si>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</si>
  <si>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</si>
  <si>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</si>
  <si>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</si>
  <si>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</si>
  <si>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</si>
  <si>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</si>
  <si>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</si>
  <si>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</si>
  <si>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</si>
  <si>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</si>
  <si>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</si>
  <si>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</si>
  <si>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</si>
  <si>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</si>
  <si>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</si>
  <si>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</si>
  <si>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</si>
  <si>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</si>
  <si>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</si>
  <si>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</si>
  <si>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</si>
  <si>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</si>
  <si>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</si>
  <si>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</si>
  <si>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</si>
  <si>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</si>
  <si>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</si>
  <si>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</si>
  <si>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</si>
  <si>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</si>
  <si>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</si>
  <si>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</si>
  <si>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</si>
  <si>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</si>
  <si>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</si>
  <si>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</si>
  <si>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</si>
  <si>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</si>
  <si>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</si>
  <si>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</si>
  <si>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</si>
  <si>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</si>
  <si>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</si>
  <si>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</si>
  <si>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</si>
  <si>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</si>
  <si>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</si>
  <si>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</si>
  <si>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</si>
  <si>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</si>
  <si>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</si>
  <si>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</si>
  <si>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</si>
  <si>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</si>
  <si>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</si>
  <si>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</si>
  <si>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</si>
  <si>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</si>
  <si>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</si>
  <si>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</si>
  <si>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</si>
  <si>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</si>
  <si>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</si>
  <si>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</si>
  <si>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</si>
  <si>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</si>
  <si>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</si>
  <si>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</si>
  <si>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</si>
  <si>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</si>
  <si>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</si>
  <si>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</si>
  <si>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</si>
  <si>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</si>
  <si>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</si>
  <si>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</si>
  <si>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</si>
  <si>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</si>
  <si>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</si>
  <si>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</si>
  <si>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</si>
  <si>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</si>
  <si>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</si>
  <si>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</si>
  <si>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</si>
  <si>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</si>
  <si>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</si>
  <si>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</si>
  <si>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</si>
  <si>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</si>
  <si>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</si>
  <si>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</si>
  <si>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</si>
  <si>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</si>
  <si>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</si>
  <si>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</si>
  <si>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</si>
  <si>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</si>
  <si>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</si>
  <si>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</si>
  <si>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</si>
  <si>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</si>
  <si>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</si>
  <si>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</si>
  <si>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</si>
  <si>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</si>
  <si>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</si>
  <si>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</si>
  <si>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</si>
  <si>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</si>
  <si>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</si>
  <si>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</si>
  <si>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</si>
  <si>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</si>
  <si>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</si>
  <si>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</si>
  <si>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</si>
  <si>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</si>
  <si>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</si>
  <si>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</si>
  <si>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</si>
  <si>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</si>
  <si>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</si>
  <si>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</si>
  <si>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</si>
  <si>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</si>
  <si>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</si>
  <si>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</si>
  <si>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</si>
  <si>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</si>
  <si>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</si>
  <si>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</si>
  <si>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</si>
  <si>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</si>
  <si>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</si>
  <si>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</si>
  <si>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</si>
  <si>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</si>
  <si>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</si>
  <si>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</si>
  <si>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</si>
  <si>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</si>
  <si>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</si>
  <si>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</si>
  <si>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</si>
  <si>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</si>
  <si>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</si>
  <si>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</si>
  <si>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</si>
  <si>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</si>
  <si>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</si>
  <si>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</si>
  <si>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</si>
  <si>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</si>
  <si>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</si>
  <si>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</si>
  <si>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</si>
  <si>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</si>
  <si>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</si>
  <si>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</si>
  <si>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</si>
  <si>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</si>
  <si>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</si>
  <si>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</si>
  <si>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</si>
  <si>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</si>
  <si>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</si>
  <si>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</si>
  <si>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</si>
  <si>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</si>
  <si>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</si>
  <si>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</si>
  <si>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</si>
  <si>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</si>
  <si>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</si>
  <si>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</si>
  <si>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</si>
  <si>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</si>
  <si>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</si>
  <si>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</si>
  <si>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</si>
  <si>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</si>
  <si>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</si>
  <si>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</si>
  <si>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</si>
  <si>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</si>
  <si>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</si>
  <si>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</si>
  <si>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</si>
  <si>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</si>
  <si>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</si>
  <si>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</si>
  <si>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</si>
  <si>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</si>
  <si>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</si>
  <si>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</si>
  <si>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</si>
  <si>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</si>
  <si>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</si>
  <si>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</si>
  <si>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</si>
  <si>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</si>
  <si>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</si>
  <si>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</si>
  <si>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</si>
  <si>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</si>
  <si>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</si>
  <si>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</si>
  <si>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</si>
  <si>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</si>
  <si>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</si>
  <si>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</si>
  <si>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</si>
  <si>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</si>
  <si>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</si>
  <si>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</si>
  <si>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</si>
  <si>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</si>
  <si>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</si>
  <si>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</si>
  <si>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</si>
  <si>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</si>
  <si>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</si>
  <si>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</si>
  <si>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</si>
  <si>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</si>
  <si>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</si>
  <si>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</si>
  <si>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</si>
  <si>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</si>
  <si>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</si>
  <si>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</si>
  <si>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</si>
  <si>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</si>
  <si>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</si>
  <si>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</si>
  <si>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</si>
  <si>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</si>
  <si>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</si>
  <si>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</si>
  <si>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</si>
  <si>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</si>
  <si>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</si>
  <si>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</si>
  <si>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</si>
  <si>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</si>
  <si>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</si>
  <si>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</si>
  <si>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</si>
  <si>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</si>
  <si>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</si>
  <si>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</si>
  <si>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</si>
  <si>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</si>
  <si>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</si>
  <si>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</si>
  <si>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</si>
  <si>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</si>
  <si>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</si>
  <si>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</si>
  <si>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</si>
  <si>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</si>
  <si>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</si>
  <si>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</si>
  <si>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</si>
  <si>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</si>
  <si>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</si>
  <si>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</si>
  <si>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</si>
  <si>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</si>
  <si>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</si>
  <si>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</si>
  <si>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</si>
  <si>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</si>
  <si>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</si>
  <si>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</si>
  <si>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</si>
  <si>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</si>
  <si>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</si>
  <si>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</si>
  <si>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</si>
  <si>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</si>
  <si>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</si>
  <si>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</si>
  <si>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</si>
  <si>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</si>
  <si>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</si>
  <si>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</si>
  <si>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</si>
  <si>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</si>
  <si>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</si>
  <si>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</si>
  <si>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</si>
  <si>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</si>
  <si>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</si>
  <si>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</si>
  <si>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</si>
  <si>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</si>
  <si>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</si>
  <si>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</si>
  <si>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</si>
  <si>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</si>
  <si>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</si>
  <si>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</si>
  <si>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</si>
  <si>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</si>
  <si>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</si>
  <si>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</si>
  <si>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</si>
  <si>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</si>
  <si>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</si>
  <si>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</si>
  <si>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</si>
  <si>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</si>
  <si>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</si>
  <si>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</si>
  <si>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</si>
  <si>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</si>
  <si>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</si>
  <si>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</si>
  <si>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</si>
  <si>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</si>
  <si>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</si>
  <si>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</si>
  <si>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</si>
  <si>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</si>
  <si>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</si>
  <si>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</si>
  <si>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</si>
  <si>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</si>
  <si>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</si>
  <si>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</si>
  <si>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</si>
  <si>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</si>
  <si>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</si>
  <si>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</si>
  <si>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</si>
  <si>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</si>
  <si>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</si>
  <si>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</si>
  <si>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</si>
  <si>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</si>
  <si>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</si>
  <si>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</si>
  <si>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</si>
  <si>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</si>
  <si>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</si>
  <si>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</si>
  <si>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</si>
  <si>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</si>
  <si>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</si>
  <si>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</si>
  <si>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</si>
  <si>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</si>
  <si>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</si>
  <si>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</si>
  <si>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</si>
  <si>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</si>
  <si>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</si>
  <si>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</si>
  <si>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</si>
  <si>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</si>
  <si>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</si>
  <si>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</si>
  <si>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</si>
  <si>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</si>
  <si>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</si>
  <si>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</si>
  <si>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</si>
  <si>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</si>
  <si>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</si>
  <si>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</si>
  <si>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</si>
  <si>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</si>
  <si>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</si>
  <si>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</si>
  <si>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</si>
  <si>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</si>
  <si>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</si>
  <si>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</si>
  <si>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</si>
  <si>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</si>
  <si>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</si>
  <si>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</si>
  <si>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</si>
  <si>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</si>
  <si>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</si>
  <si>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</si>
  <si>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</si>
  <si>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</si>
  <si>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</si>
  <si>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</si>
  <si>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</si>
  <si>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</si>
  <si>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</si>
  <si>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</si>
  <si>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</si>
  <si>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</si>
  <si>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</si>
  <si>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</si>
  <si>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</si>
  <si>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</si>
  <si>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</si>
  <si>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</si>
  <si>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</si>
  <si>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</si>
  <si>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</si>
  <si>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</si>
  <si>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</si>
  <si>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</si>
  <si>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</si>
  <si>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</si>
  <si>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</si>
  <si>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</si>
  <si>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</si>
  <si>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</si>
  <si>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</si>
  <si>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</si>
  <si>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</si>
  <si>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</si>
  <si>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</si>
  <si>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</si>
  <si>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</si>
  <si>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</si>
  <si>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</si>
  <si>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</si>
  <si>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</si>
  <si>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</si>
  <si>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</si>
  <si>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</si>
  <si>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</si>
  <si>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</si>
  <si>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</si>
  <si>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</si>
  <si>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</si>
  <si>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</si>
  <si>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</si>
  <si>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</si>
  <si>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</si>
  <si>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</si>
  <si>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</si>
  <si>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</si>
  <si>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</si>
  <si>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</si>
  <si>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</si>
  <si>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</si>
  <si>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</si>
  <si>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</si>
  <si>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</si>
  <si>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</si>
  <si>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</si>
  <si>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</si>
  <si>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</si>
  <si>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</si>
  <si>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</si>
  <si>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</si>
  <si>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</si>
  <si>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</si>
  <si>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</si>
  <si>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</si>
  <si>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</si>
  <si>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</si>
  <si>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</si>
  <si>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</si>
  <si>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</si>
  <si>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</si>
  <si>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</si>
  <si>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</si>
  <si>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</si>
  <si>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</si>
  <si>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</si>
  <si>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</si>
  <si>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</si>
  <si>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</si>
  <si>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</si>
  <si>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</si>
  <si>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</si>
  <si>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</si>
  <si>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</si>
  <si>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</si>
  <si>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</si>
  <si>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</si>
  <si>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</si>
  <si>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</si>
  <si>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</si>
  <si>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</si>
  <si>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</si>
  <si>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</si>
  <si>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</si>
  <si>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</si>
  <si>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</si>
  <si>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</si>
  <si>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</si>
  <si>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</si>
  <si>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</si>
  <si>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</si>
  <si>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</si>
  <si>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</si>
  <si>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</si>
  <si>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</si>
  <si>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</si>
  <si>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</si>
  <si>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</si>
  <si>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</si>
  <si>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</si>
  <si>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</si>
  <si>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</si>
  <si>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</si>
  <si>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</si>
  <si>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</si>
  <si>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</si>
  <si>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</si>
  <si>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</si>
  <si>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</si>
  <si>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</si>
  <si>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</si>
  <si>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</si>
  <si>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</si>
  <si>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</si>
  <si>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</si>
  <si>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</si>
  <si>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</si>
  <si>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</si>
  <si>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</si>
  <si>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</si>
  <si>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</si>
  <si>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</si>
  <si>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</si>
  <si>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</si>
  <si>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</si>
  <si>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</si>
  <si>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</si>
  <si>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</si>
  <si>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</si>
  <si>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</si>
  <si>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</si>
  <si>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</si>
  <si>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</si>
  <si>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</si>
  <si>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</si>
  <si>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</si>
  <si>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</si>
  <si>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</si>
  <si>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</si>
  <si>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</si>
  <si>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</si>
  <si>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</si>
  <si>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</si>
  <si>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</si>
  <si>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</si>
  <si>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</si>
  <si>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</si>
  <si>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</si>
  <si>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</si>
  <si>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</si>
  <si>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</si>
  <si>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</si>
  <si>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</si>
  <si>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</si>
  <si>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</si>
  <si>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</si>
  <si>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</si>
  <si>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</si>
  <si>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</si>
  <si>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</si>
  <si>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</si>
  <si>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</si>
  <si>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</si>
  <si>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</si>
  <si>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</si>
  <si>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</si>
  <si>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</si>
  <si>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</si>
  <si>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</si>
  <si>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</si>
  <si>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</si>
  <si>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</si>
  <si>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</si>
  <si>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</si>
  <si>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</si>
  <si>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</si>
  <si>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</si>
  <si>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</si>
  <si>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</si>
  <si>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</si>
  <si>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</si>
  <si>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</si>
  <si>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</si>
  <si>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</si>
  <si>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</si>
  <si>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</si>
  <si>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</si>
  <si>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</si>
  <si>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</si>
  <si>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</si>
  <si>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</si>
  <si>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</si>
  <si>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</si>
  <si>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</si>
  <si>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</si>
  <si>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</si>
  <si>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</si>
  <si>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</si>
  <si>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</si>
  <si>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</si>
  <si>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</si>
  <si>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</si>
  <si>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</si>
  <si>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</si>
  <si>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</si>
  <si>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</si>
  <si>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</si>
  <si>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</si>
  <si>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</si>
  <si>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</si>
  <si>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</si>
  <si>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</si>
  <si>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</si>
  <si>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</si>
  <si>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</si>
  <si>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</si>
  <si>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</si>
  <si>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</si>
  <si>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</si>
  <si>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</si>
  <si>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</si>
  <si>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</si>
  <si>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</si>
  <si>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</si>
  <si>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</si>
  <si>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</si>
  <si>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</si>
  <si>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</si>
  <si>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</si>
  <si>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</si>
  <si>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</si>
  <si>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</si>
  <si>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</si>
  <si>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</si>
  <si>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</si>
  <si>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</si>
  <si>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</si>
  <si>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</si>
  <si>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</si>
  <si>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</si>
  <si>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</si>
  <si>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</si>
  <si>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</si>
  <si>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</si>
  <si>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</si>
  <si>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</si>
  <si>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</si>
  <si>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</si>
  <si>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</si>
  <si>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</si>
  <si>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</si>
  <si>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</si>
  <si>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</si>
  <si>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</si>
  <si>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</si>
  <si>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</si>
  <si>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</si>
  <si>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</si>
  <si>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</si>
  <si>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</si>
  <si>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</si>
  <si>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</si>
  <si>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</si>
  <si>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</si>
  <si>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</si>
  <si>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</si>
  <si>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</si>
  <si>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</si>
  <si>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</si>
  <si>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</si>
  <si>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</si>
  <si>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</si>
  <si>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</si>
  <si>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</si>
  <si>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</si>
  <si>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</si>
  <si>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</si>
  <si>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</si>
  <si>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</si>
  <si>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</si>
  <si>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</si>
  <si>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</si>
  <si>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</si>
  <si>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</si>
  <si>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</si>
  <si>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</si>
  <si>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</si>
  <si>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</si>
  <si>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</si>
  <si>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</si>
  <si>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</si>
  <si>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</si>
  <si>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</si>
  <si>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</si>
  <si>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</si>
  <si>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</si>
  <si>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</si>
  <si>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</si>
  <si>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</si>
  <si>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</si>
  <si>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</si>
  <si>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</si>
  <si>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</si>
  <si>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</si>
  <si>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</si>
  <si>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</si>
  <si>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</si>
  <si>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</si>
  <si>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</si>
  <si>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</si>
  <si>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</si>
  <si>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</si>
  <si>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</si>
  <si>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</si>
  <si>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</si>
  <si>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</si>
  <si>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</si>
  <si>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</si>
  <si>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</si>
  <si>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</si>
  <si>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</si>
  <si>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</si>
  <si>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</si>
  <si>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</si>
  <si>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</si>
  <si>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</si>
  <si>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</si>
  <si>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</si>
  <si>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</si>
  <si>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</si>
  <si>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</si>
  <si>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</si>
  <si>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</si>
  <si>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</si>
  <si>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</si>
  <si>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</si>
  <si>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</si>
  <si>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</si>
  <si>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</si>
  <si>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</si>
  <si>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</si>
  <si>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</si>
  <si>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</si>
  <si>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</si>
  <si>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</si>
  <si>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</si>
  <si>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</si>
  <si>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</si>
  <si>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</si>
  <si>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</si>
  <si>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</si>
  <si>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</si>
  <si>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</si>
  <si>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</si>
  <si>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</si>
  <si>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</si>
  <si>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</si>
  <si>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</si>
  <si>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</si>
  <si>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</si>
  <si>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</si>
  <si>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</si>
  <si>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</si>
  <si>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</si>
  <si>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</si>
  <si>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</si>
  <si>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</si>
  <si>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</si>
  <si>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</si>
  <si>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</si>
  <si>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</si>
  <si>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</si>
  <si>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</si>
  <si>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</si>
  <si>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</si>
  <si>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</si>
  <si>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</si>
  <si>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</si>
  <si>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</si>
  <si>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</si>
  <si>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</si>
  <si>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</si>
  <si>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</si>
  <si>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</si>
  <si>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</si>
  <si>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</si>
  <si>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</si>
  <si>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</si>
  <si>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</si>
  <si>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</si>
  <si>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</si>
  <si>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</si>
  <si>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</si>
  <si>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</si>
  <si>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</si>
  <si>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</si>
  <si>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</si>
  <si>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</si>
  <si>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</si>
  <si>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</si>
  <si>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</si>
  <si>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</si>
  <si>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</si>
  <si>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</si>
  <si>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</si>
  <si>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</si>
  <si>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</si>
  <si>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</si>
  <si>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</si>
  <si>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</si>
  <si>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</si>
  <si>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</si>
  <si>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</si>
  <si>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</si>
  <si>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</si>
  <si>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</si>
  <si>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</si>
  <si>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</si>
  <si>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</si>
  <si>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</si>
  <si>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</si>
  <si>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</si>
  <si>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</si>
  <si>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</si>
  <si>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</si>
  <si>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</si>
  <si>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</si>
  <si>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</si>
  <si>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</si>
  <si>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</si>
  <si>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</si>
  <si>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</si>
  <si>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</si>
  <si>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</si>
  <si>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</si>
  <si>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</si>
  <si>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</si>
  <si>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</si>
  <si>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</si>
  <si>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</si>
  <si>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</si>
  <si>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</si>
  <si>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</si>
  <si>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</si>
  <si>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</si>
  <si>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</si>
  <si>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</si>
  <si>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</si>
  <si>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</si>
  <si>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</si>
  <si>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</si>
  <si>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</si>
  <si>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</si>
  <si>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</si>
  <si>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</si>
  <si>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</si>
  <si>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</si>
  <si>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</si>
  <si>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</si>
  <si>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</si>
  <si>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</si>
  <si>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</si>
  <si>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</si>
  <si>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</si>
  <si>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</si>
  <si>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</si>
  <si>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</si>
  <si>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</si>
  <si>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</si>
  <si>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</si>
  <si>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</si>
  <si>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</si>
  <si>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</si>
  <si>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</si>
  <si>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</si>
  <si>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</si>
  <si>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</si>
  <si>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</si>
  <si>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</si>
  <si>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</si>
  <si>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</si>
  <si>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</si>
  <si>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</si>
  <si>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</si>
  <si>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</si>
  <si>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</si>
  <si>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</si>
  <si>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</si>
  <si>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</si>
  <si>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</si>
  <si>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</si>
  <si>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</si>
  <si>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</si>
  <si>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</si>
  <si>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</si>
  <si>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</si>
  <si>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</si>
  <si>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</si>
  <si>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</si>
  <si>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</si>
  <si>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</si>
  <si>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</si>
  <si>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</si>
  <si>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</si>
  <si>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</si>
  <si>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</si>
  <si>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</si>
  <si>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</si>
  <si>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</si>
  <si>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</si>
  <si>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</si>
  <si>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</si>
  <si>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</si>
  <si>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</si>
  <si>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</si>
  <si>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</si>
  <si>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</si>
  <si>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</si>
  <si>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</si>
  <si>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</si>
  <si>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</si>
  <si>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</si>
  <si>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</si>
  <si>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</si>
  <si>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</si>
  <si>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</si>
  <si>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</si>
  <si>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</si>
  <si>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</si>
  <si>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</si>
  <si>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</si>
  <si>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</si>
  <si>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</si>
  <si>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</si>
  <si>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</si>
  <si>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</si>
  <si>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</si>
  <si>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</si>
  <si>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</si>
  <si>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</si>
  <si>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</si>
  <si>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</si>
  <si>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</si>
  <si>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</si>
  <si>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</si>
  <si>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</si>
  <si>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</si>
  <si>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</si>
  <si>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</si>
  <si>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</si>
  <si>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</si>
  <si>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</si>
  <si>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</si>
  <si>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</si>
  <si>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</si>
  <si>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</si>
  <si>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</si>
  <si>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</si>
  <si>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</si>
  <si>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</si>
  <si>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</si>
  <si>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</si>
  <si>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</si>
  <si>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</si>
  <si>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</si>
  <si>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</si>
  <si>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</si>
  <si>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</si>
  <si>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</si>
  <si>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</si>
  <si>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</si>
  <si>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</si>
  <si>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</si>
  <si>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</si>
  <si>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</si>
  <si>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</si>
  <si>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</si>
  <si>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</si>
  <si>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</si>
  <si>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</si>
  <si>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</si>
  <si>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</si>
  <si>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</si>
  <si>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</si>
  <si>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</si>
  <si>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</si>
  <si>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</si>
  <si>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</si>
  <si>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</si>
  <si>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</si>
  <si>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</si>
  <si>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</si>
  <si>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</si>
  <si>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</si>
  <si>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</si>
  <si>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</si>
  <si>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</si>
  <si>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</si>
  <si>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</si>
  <si>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</si>
  <si>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</si>
  <si>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</si>
  <si>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</si>
  <si>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</si>
  <si>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</si>
  <si>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</si>
  <si>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</si>
  <si>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</si>
  <si>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</si>
  <si>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</si>
  <si>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</si>
  <si>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</si>
  <si>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</si>
  <si>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</si>
  <si>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</si>
  <si>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</si>
  <si>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</si>
  <si>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</si>
  <si>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</si>
  <si>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</si>
  <si>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</si>
  <si>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</si>
  <si>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</si>
  <si>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</si>
  <si>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</si>
  <si>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</si>
  <si>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</si>
  <si>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</si>
  <si>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</si>
  <si>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</si>
  <si>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</si>
  <si>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</si>
  <si>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</si>
  <si>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</si>
  <si>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</si>
  <si>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</si>
  <si>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</si>
  <si>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</si>
  <si>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</si>
  <si>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</si>
  <si>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</si>
  <si>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</si>
  <si>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</si>
  <si>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</si>
  <si>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</si>
  <si>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</si>
  <si>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</si>
  <si>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</si>
  <si>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</si>
  <si>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</si>
  <si>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</si>
  <si>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</si>
  <si>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</si>
  <si>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</si>
  <si>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</si>
  <si>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</si>
  <si>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</si>
  <si>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</si>
  <si>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</si>
  <si>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</si>
  <si>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</si>
  <si>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</si>
  <si>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</si>
  <si>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</si>
  <si>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</si>
  <si>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</si>
  <si>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</si>
  <si>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</si>
  <si>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</si>
  <si>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</si>
  <si>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</si>
  <si>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</si>
  <si>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</si>
  <si>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</si>
  <si>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</si>
  <si>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</si>
  <si>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</si>
  <si>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</si>
  <si>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</si>
  <si>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</si>
  <si>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</si>
  <si>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</si>
  <si>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</si>
  <si>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</si>
  <si>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</si>
  <si>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</si>
  <si>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</si>
  <si>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</si>
  <si>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</si>
  <si>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</si>
  <si>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</si>
  <si>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</si>
  <si>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</si>
  <si>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</si>
  <si>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</si>
  <si>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</si>
  <si>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</si>
  <si>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</si>
  <si>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</si>
  <si>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</si>
  <si>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</si>
  <si>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</si>
  <si>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</si>
  <si>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</si>
  <si>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</si>
  <si>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</si>
  <si>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</si>
  <si>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</si>
  <si>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</si>
  <si>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</si>
  <si>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</si>
  <si>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</si>
  <si>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</si>
  <si>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</si>
  <si>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</si>
  <si>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</si>
  <si>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</si>
  <si>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</si>
  <si>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</si>
  <si>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</si>
  <si>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</si>
  <si>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</si>
  <si>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</si>
  <si>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</si>
  <si>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</si>
  <si>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</si>
  <si>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</si>
  <si>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</si>
  <si>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</si>
  <si>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</si>
  <si>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</si>
  <si>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</si>
  <si>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</si>
  <si>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</si>
  <si>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</si>
  <si>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</si>
  <si>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</si>
  <si>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</si>
  <si>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</si>
  <si>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</si>
  <si>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</si>
  <si>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</si>
  <si>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</si>
  <si>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</si>
  <si>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</si>
  <si>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</si>
  <si>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</si>
  <si>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</si>
  <si>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</si>
  <si>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</si>
  <si>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</si>
  <si>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</si>
  <si>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</si>
  <si>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</si>
  <si>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</si>
  <si>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</si>
  <si>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</si>
  <si>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</si>
  <si>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</si>
  <si>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</si>
  <si>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</si>
  <si>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</si>
  <si>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</si>
  <si>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</si>
  <si>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</si>
  <si>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</si>
  <si>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</si>
  <si>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</si>
  <si>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</si>
  <si>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</si>
  <si>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</si>
  <si>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</si>
  <si>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</si>
  <si>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</si>
  <si>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</si>
  <si>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</si>
  <si>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</si>
  <si>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</si>
  <si>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</si>
  <si>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</si>
  <si>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</si>
  <si>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</si>
  <si>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</si>
  <si>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</si>
  <si>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</si>
  <si>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</si>
  <si>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</si>
  <si>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</si>
  <si>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</si>
  <si>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</si>
  <si>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</si>
  <si>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</si>
  <si>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</si>
  <si>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</si>
  <si>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</si>
  <si>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</si>
  <si>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</si>
  <si>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</si>
  <si>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</si>
  <si>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</si>
  <si>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</si>
  <si>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</si>
  <si>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</si>
  <si>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</si>
  <si>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</si>
  <si>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</si>
  <si>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</si>
  <si>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</si>
  <si>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</si>
  <si>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</si>
  <si>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</si>
  <si>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</si>
  <si>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</si>
  <si>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</si>
  <si>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</si>
  <si>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</si>
  <si>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</si>
  <si>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</si>
  <si>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</si>
  <si>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</si>
  <si>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</si>
  <si>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</si>
  <si>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</si>
  <si>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</si>
  <si>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</si>
  <si>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</si>
  <si>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</si>
  <si>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</si>
  <si>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</si>
  <si>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</si>
  <si>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</si>
  <si>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</si>
  <si>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</si>
  <si>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</si>
  <si>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</si>
  <si>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</si>
  <si>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</si>
  <si>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</si>
  <si>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</si>
  <si>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</si>
  <si>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</si>
  <si>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</si>
  <si>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</si>
  <si>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</si>
  <si>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</si>
  <si>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</si>
  <si>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</si>
  <si>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</si>
  <si>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</si>
  <si>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</si>
  <si>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</si>
  <si>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</si>
  <si>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</si>
  <si>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</si>
  <si>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</si>
  <si>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</si>
  <si>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</si>
  <si>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</si>
  <si>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</si>
  <si>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</si>
  <si>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</si>
  <si>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</si>
  <si>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</si>
  <si>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</si>
  <si>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</si>
  <si>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</si>
  <si>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</si>
  <si>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</si>
  <si>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</si>
  <si>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</si>
  <si>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</si>
  <si>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</si>
  <si>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</si>
  <si>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</si>
  <si>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</si>
  <si>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</si>
  <si>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</si>
  <si>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</si>
  <si>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</si>
  <si>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</si>
  <si>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</si>
  <si>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</si>
  <si>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</si>
  <si>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</si>
  <si>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</si>
  <si>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</si>
  <si>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</si>
  <si>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</si>
  <si>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</si>
  <si>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</si>
  <si>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</si>
  <si>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</si>
  <si>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</si>
  <si>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</si>
  <si>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</si>
  <si>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</si>
  <si>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</si>
  <si>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</si>
  <si>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</si>
  <si>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</si>
  <si>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</si>
  <si>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</si>
  <si>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</si>
  <si>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</si>
  <si>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</si>
  <si>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</si>
  <si>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</si>
  <si>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</si>
  <si>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</si>
  <si>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</si>
  <si>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</si>
  <si>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</si>
  <si>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</si>
  <si>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</si>
  <si>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</si>
  <si>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</si>
  <si>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</si>
  <si>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</si>
  <si>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</si>
  <si>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</si>
  <si>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</si>
  <si>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</si>
  <si>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</si>
  <si>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</si>
  <si>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</si>
  <si>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</si>
  <si>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</si>
  <si>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</si>
  <si>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</si>
  <si>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</si>
  <si>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</si>
  <si>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</si>
  <si>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</si>
  <si>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</si>
  <si>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</si>
  <si>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</si>
  <si>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</si>
  <si>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</si>
  <si>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</si>
  <si>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</si>
  <si>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</si>
  <si>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</si>
  <si>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</si>
  <si>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</si>
  <si>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</si>
  <si>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</si>
  <si>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</si>
  <si>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</si>
  <si>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</si>
  <si>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</si>
  <si>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</si>
  <si>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</si>
  <si>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</si>
  <si>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</si>
  <si>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</si>
  <si>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</si>
  <si>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</si>
  <si>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</si>
  <si>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</si>
  <si>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</si>
  <si>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</si>
  <si>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</si>
  <si>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</si>
  <si>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</si>
  <si>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</si>
  <si>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</si>
  <si>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</si>
  <si>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</si>
  <si>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</si>
  <si>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</si>
  <si>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</si>
  <si>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</si>
  <si>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</si>
  <si>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</si>
  <si>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</si>
  <si>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</si>
  <si>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</si>
  <si>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</si>
  <si>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</si>
  <si>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</si>
  <si>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</si>
  <si>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</si>
  <si>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</si>
  <si>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</si>
  <si>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</si>
  <si>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</si>
  <si>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</si>
  <si>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</si>
  <si>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</si>
  <si>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</si>
  <si>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</si>
  <si>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</si>
  <si>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</si>
  <si>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</si>
  <si>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</si>
  <si>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</si>
  <si>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</si>
  <si>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</si>
  <si>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</si>
  <si>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</si>
  <si>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</si>
  <si>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</si>
  <si>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</si>
  <si>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</si>
  <si>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</si>
  <si>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</si>
  <si>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</si>
  <si>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</si>
  <si>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</si>
  <si>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</si>
  <si>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</si>
  <si>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</si>
  <si>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</si>
  <si>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</si>
  <si>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</si>
  <si>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</si>
  <si>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</si>
  <si>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</si>
  <si>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</si>
  <si>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</si>
  <si>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</si>
  <si>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</si>
  <si>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</si>
  <si>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</si>
  <si>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</si>
  <si>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</si>
  <si>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</si>
  <si>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</si>
  <si>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</si>
  <si>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</si>
  <si>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</si>
  <si>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</si>
  <si>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</si>
  <si>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</si>
  <si>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</si>
  <si>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</si>
  <si>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</si>
  <si>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</si>
  <si>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</si>
  <si>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</si>
  <si>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</si>
  <si>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</si>
  <si>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</si>
  <si>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</si>
  <si>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</si>
  <si>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</si>
  <si>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</si>
  <si>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</si>
  <si>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</si>
  <si>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</si>
  <si>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</si>
  <si>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</si>
  <si>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</si>
  <si>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</si>
  <si>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</si>
  <si>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</si>
  <si>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</si>
  <si>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</si>
  <si>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</si>
  <si>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</si>
  <si>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</si>
  <si>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</si>
  <si>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</si>
  <si>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</si>
  <si>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</si>
  <si>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</si>
  <si>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</si>
  <si>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</si>
  <si>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</si>
  <si>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</si>
  <si>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</si>
  <si>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</si>
  <si>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</si>
  <si>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</si>
  <si>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</si>
  <si>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</si>
  <si>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</si>
  <si>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</si>
  <si>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</si>
  <si>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</si>
  <si>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</si>
  <si>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</si>
  <si>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</si>
  <si>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</si>
  <si>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</si>
  <si>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</si>
  <si>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</si>
  <si>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</si>
  <si>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</si>
  <si>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</si>
  <si>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</si>
  <si>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</si>
  <si>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</si>
  <si>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</si>
  <si>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</si>
  <si>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</si>
  <si>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</si>
  <si>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</si>
  <si>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</si>
  <si>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</si>
  <si>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</si>
  <si>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</si>
  <si>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</si>
  <si>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</si>
  <si>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</si>
  <si>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</si>
  <si>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</si>
  <si>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</si>
  <si>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</si>
  <si>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</si>
  <si>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</si>
  <si>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</si>
  <si>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</si>
  <si>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</si>
  <si>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</si>
  <si>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</si>
  <si>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</si>
  <si>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</si>
  <si>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</si>
  <si>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</si>
  <si>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</si>
  <si>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</si>
  <si>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</si>
  <si>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</si>
  <si>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</si>
  <si>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</si>
  <si>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</si>
  <si>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</si>
  <si>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</si>
  <si>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</si>
  <si>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</si>
  <si>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</si>
  <si>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</si>
  <si>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</si>
  <si>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</si>
  <si>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</si>
  <si>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</si>
  <si>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</si>
  <si>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</si>
  <si>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</si>
  <si>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</si>
  <si>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</si>
  <si>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</si>
  <si>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</si>
  <si>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</si>
  <si>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</si>
  <si>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</si>
  <si>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</si>
  <si>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</si>
  <si>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</si>
  <si>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</si>
  <si>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</si>
  <si>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</si>
  <si>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</si>
  <si>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</si>
  <si>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</si>
  <si>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</si>
  <si>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</si>
  <si>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</si>
  <si>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</si>
  <si>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</si>
  <si>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</si>
  <si>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</si>
  <si>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</si>
  <si>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</si>
  <si>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</si>
  <si>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</si>
  <si>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</si>
  <si>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</si>
  <si>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</si>
  <si>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</si>
  <si>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</si>
  <si>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</si>
  <si>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</si>
  <si>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</si>
  <si>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</si>
  <si>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</si>
  <si>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</si>
  <si>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</si>
  <si>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</si>
  <si>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</si>
  <si>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</si>
  <si>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</si>
  <si>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</si>
  <si>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</si>
  <si>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</si>
  <si>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</si>
  <si>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</si>
  <si>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</si>
  <si>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</si>
  <si>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</si>
  <si>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</si>
  <si>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</si>
  <si>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</si>
  <si>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</si>
  <si>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</si>
  <si>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</si>
  <si>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</si>
  <si>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</si>
  <si>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</si>
  <si>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</si>
  <si>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</si>
  <si>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</si>
  <si>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</si>
  <si>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</si>
  <si>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</si>
  <si>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</si>
  <si>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</si>
  <si>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</si>
  <si>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</si>
  <si>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</si>
  <si>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</si>
  <si>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</si>
  <si>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</si>
  <si>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</si>
  <si>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</si>
  <si>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</si>
  <si>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</si>
  <si>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</si>
  <si>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</si>
  <si>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</si>
  <si>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</si>
  <si>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</si>
  <si>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</si>
  <si>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</si>
  <si>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</si>
  <si>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</si>
  <si>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</si>
  <si>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</si>
  <si>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</si>
  <si>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</si>
  <si>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</si>
  <si>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</si>
  <si>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</si>
  <si>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</si>
  <si>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</si>
  <si>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</si>
  <si>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</si>
  <si>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</si>
  <si>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</si>
  <si>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</si>
  <si>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</si>
  <si>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</si>
  <si>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</si>
  <si>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</si>
  <si>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</si>
  <si>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</si>
  <si>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</si>
  <si>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</si>
  <si>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</si>
  <si>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</si>
  <si>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</si>
  <si>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</si>
  <si>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</si>
  <si>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</si>
  <si>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</si>
  <si>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</si>
  <si>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</si>
  <si>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</si>
  <si>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</si>
  <si>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</si>
  <si>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</si>
  <si>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</si>
  <si>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</si>
  <si>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</si>
  <si>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</si>
  <si>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</si>
  <si>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</si>
  <si>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</si>
  <si>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</si>
  <si>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</si>
  <si>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</si>
  <si>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</si>
  <si>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</si>
  <si>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</si>
  <si>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</si>
  <si>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</si>
  <si>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</si>
  <si>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</si>
  <si>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</si>
  <si>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</si>
  <si>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</si>
  <si>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</si>
  <si>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</si>
  <si>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</si>
  <si>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</si>
  <si>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</si>
  <si>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</si>
  <si>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</si>
  <si>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</si>
  <si>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</si>
  <si>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</si>
  <si>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</si>
  <si>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</si>
  <si>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</si>
  <si>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</si>
  <si>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</si>
  <si>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</si>
  <si>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</si>
  <si>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</si>
  <si>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</si>
  <si>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</si>
  <si>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</si>
  <si>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</si>
  <si>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</si>
  <si>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</si>
  <si>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</si>
  <si>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</si>
  <si>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</si>
  <si>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</si>
  <si>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</si>
  <si>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</si>
  <si>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</si>
  <si>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</si>
  <si>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</si>
  <si>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</si>
  <si>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</si>
  <si>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</si>
  <si>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</si>
  <si>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</si>
  <si>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</si>
  <si>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</si>
  <si>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</si>
  <si>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</si>
  <si>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</si>
  <si>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</si>
  <si>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</si>
  <si>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</si>
  <si>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</si>
  <si>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</si>
  <si>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</si>
  <si>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</si>
  <si>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</si>
  <si>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</si>
  <si>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</si>
  <si>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</si>
  <si>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</si>
  <si>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</si>
  <si>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</si>
  <si>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</si>
  <si>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</si>
  <si>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</si>
  <si>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</si>
  <si>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</si>
  <si>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</si>
  <si>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</si>
  <si>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</si>
  <si>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</si>
  <si>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</si>
  <si>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</si>
  <si>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</si>
  <si>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</si>
  <si>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</si>
  <si>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</si>
  <si>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</si>
  <si>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</si>
  <si>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</si>
  <si>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</si>
  <si>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</si>
  <si>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</si>
  <si>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</si>
  <si>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</si>
  <si>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</si>
  <si>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</si>
  <si>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</si>
  <si>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</si>
  <si>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</si>
  <si>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</si>
  <si>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</si>
  <si>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</si>
  <si>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</si>
  <si>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</si>
  <si>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</si>
  <si>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</si>
  <si>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</si>
  <si>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</si>
  <si>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</si>
  <si>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</si>
  <si>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</si>
  <si>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</si>
  <si>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</si>
  <si>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</si>
  <si>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</si>
  <si>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</si>
  <si>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</si>
  <si>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</si>
  <si>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</si>
  <si>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</si>
  <si>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</si>
  <si>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</si>
  <si>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</si>
  <si>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</si>
  <si>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</si>
  <si>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</si>
  <si>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</si>
  <si>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</si>
  <si>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</si>
  <si>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</si>
  <si>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</si>
  <si>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</si>
  <si>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</si>
  <si>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</si>
  <si>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</si>
  <si>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</si>
  <si>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</si>
  <si>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</si>
  <si>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</si>
  <si>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</si>
  <si>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</si>
  <si>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</si>
  <si>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</si>
  <si>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</si>
  <si>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</si>
  <si>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</si>
  <si>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</si>
  <si>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</si>
  <si>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</si>
  <si>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</si>
  <si>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</si>
  <si>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</si>
  <si>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</si>
  <si>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</si>
  <si>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</si>
  <si>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</si>
  <si>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</si>
  <si>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</si>
  <si>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</si>
  <si>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</si>
  <si>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</si>
  <si>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</si>
  <si>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</si>
  <si>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</si>
  <si>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</si>
  <si>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</si>
  <si>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</si>
  <si>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</si>
  <si>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</si>
  <si>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</si>
  <si>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</si>
  <si>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</si>
  <si>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</si>
  <si>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</si>
  <si>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</si>
  <si>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</si>
  <si>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</si>
  <si>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</si>
  <si>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</si>
  <si>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</si>
  <si>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</si>
  <si>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</si>
  <si>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</si>
  <si>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</si>
  <si>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</si>
  <si>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</si>
  <si>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</si>
  <si>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</si>
  <si>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</si>
  <si>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</si>
  <si>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</si>
  <si>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</si>
  <si>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</si>
  <si>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</si>
  <si>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</si>
  <si>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</si>
  <si>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</si>
  <si>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</si>
  <si>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</si>
  <si>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</si>
  <si>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</si>
  <si>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</si>
  <si>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</si>
  <si>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</si>
  <si>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</si>
  <si>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</si>
  <si>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</si>
  <si>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</si>
  <si>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</si>
  <si>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</si>
  <si>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</si>
  <si>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</si>
  <si>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</si>
  <si>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</si>
  <si>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</si>
  <si>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</si>
  <si>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</si>
  <si>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</si>
  <si>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</si>
  <si>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</si>
  <si>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</si>
  <si>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</si>
  <si>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</si>
  <si>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</si>
  <si>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</si>
  <si>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</si>
  <si>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</si>
  <si>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</si>
  <si>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</si>
  <si>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</si>
  <si>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</si>
  <si>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</si>
  <si>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</si>
  <si>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</si>
  <si>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</si>
  <si>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</si>
  <si>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</si>
  <si>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</si>
  <si>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</si>
  <si>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</si>
  <si>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</si>
  <si>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</si>
  <si>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</si>
  <si>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</si>
  <si>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</si>
  <si>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</si>
  <si>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</si>
  <si>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</si>
  <si>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</si>
  <si>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</si>
  <si>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</si>
  <si>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</si>
  <si>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</si>
  <si>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</si>
  <si>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</si>
  <si>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</si>
  <si>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</si>
  <si>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</si>
  <si>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</si>
  <si>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</si>
  <si>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</si>
  <si>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</si>
  <si>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</si>
  <si>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</si>
  <si>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</si>
  <si>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</si>
  <si>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</si>
  <si>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</si>
  <si>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</si>
  <si>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</si>
  <si>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</si>
  <si>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</si>
  <si>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</si>
  <si>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</si>
  <si>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</si>
  <si>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</si>
  <si>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</si>
  <si>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</si>
  <si>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</si>
  <si>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</si>
  <si>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</si>
  <si>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</si>
  <si>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</si>
  <si>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</si>
  <si>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</si>
  <si>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</si>
  <si>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</si>
  <si>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</si>
  <si>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</si>
  <si>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</si>
  <si>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</si>
  <si>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</si>
  <si>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</si>
  <si>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</si>
  <si>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</si>
  <si>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</si>
  <si>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</si>
  <si>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</si>
  <si>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</si>
  <si>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</si>
  <si>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</si>
  <si>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</si>
  <si>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</si>
  <si>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</si>
  <si>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</si>
  <si>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</si>
  <si>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</si>
  <si>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</si>
  <si>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</si>
  <si>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</si>
  <si>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</si>
  <si>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</si>
  <si>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</si>
  <si>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</si>
  <si>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</si>
  <si>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</si>
  <si>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</si>
  <si>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</si>
  <si>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</si>
  <si>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</si>
  <si>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</si>
  <si>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</si>
  <si>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</si>
  <si>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</si>
  <si>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</si>
  <si>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</si>
  <si>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</si>
  <si>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</si>
  <si>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</si>
  <si>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</si>
  <si>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</si>
  <si>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</si>
  <si>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</si>
  <si>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</si>
  <si>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</si>
  <si>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</si>
  <si>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</si>
  <si>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</si>
  <si>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</si>
  <si>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</si>
  <si>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</si>
  <si>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</si>
  <si>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</si>
  <si>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</si>
  <si>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</si>
  <si>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</si>
  <si>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</si>
  <si>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</si>
  <si>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</si>
  <si>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</si>
  <si>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</si>
  <si>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</si>
  <si>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</si>
  <si>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</si>
  <si>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</si>
  <si>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</si>
  <si>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</si>
  <si>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</si>
  <si>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</si>
  <si>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</si>
  <si>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</si>
  <si>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</si>
  <si>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</si>
  <si>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</si>
  <si>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</si>
  <si>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</si>
  <si>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</si>
  <si>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</si>
  <si>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</si>
  <si>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</si>
  <si>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</si>
  <si>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</si>
  <si>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</si>
  <si>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</si>
  <si>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</si>
  <si>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</si>
  <si>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</si>
  <si>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</si>
  <si>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</si>
  <si>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</si>
  <si>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</si>
  <si>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</si>
  <si>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</si>
  <si>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</si>
  <si>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</si>
  <si>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</si>
  <si>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</si>
  <si>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</si>
  <si>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</si>
  <si>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</si>
  <si>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</si>
  <si>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</si>
  <si>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</si>
  <si>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</si>
  <si>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</si>
  <si>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</si>
  <si>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</si>
  <si>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</si>
  <si>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</si>
  <si>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</si>
  <si>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</si>
  <si>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</si>
  <si>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</si>
  <si>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</si>
  <si>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</si>
  <si>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</si>
  <si>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</si>
  <si>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</si>
  <si>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</si>
  <si>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</si>
  <si>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</si>
  <si>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</si>
  <si>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</si>
  <si>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</si>
  <si>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</si>
  <si>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</si>
  <si>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</si>
  <si>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</si>
  <si>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</si>
  <si>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</si>
  <si>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</si>
  <si>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</si>
  <si>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</si>
  <si>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</si>
  <si>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</si>
  <si>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</si>
  <si>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</si>
  <si>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</si>
  <si>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</si>
  <si>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</si>
  <si>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</si>
  <si>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</si>
  <si>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</si>
  <si>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</si>
  <si>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</si>
  <si>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</si>
  <si>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</si>
  <si>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</si>
  <si>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</si>
  <si>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</si>
  <si>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</si>
  <si>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</si>
  <si>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</si>
  <si>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</si>
  <si>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</si>
  <si>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</si>
  <si>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</si>
  <si>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</si>
  <si>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</si>
  <si>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</si>
  <si>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</si>
  <si>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</si>
  <si>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</si>
  <si>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</si>
  <si>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</si>
  <si>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</si>
  <si>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</si>
  <si>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</si>
  <si>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</si>
  <si>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</si>
  <si>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</si>
  <si>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</si>
  <si>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</si>
  <si>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</si>
  <si>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</si>
  <si>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</si>
  <si>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</si>
  <si>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</si>
  <si>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</si>
  <si>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</si>
  <si>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</si>
  <si>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</si>
  <si>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</si>
  <si>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</si>
  <si>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</si>
  <si>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</si>
  <si>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</si>
  <si>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</si>
  <si>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</si>
  <si>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</si>
  <si>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</si>
  <si>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</si>
  <si>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</si>
  <si>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</si>
  <si>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</si>
  <si>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</si>
  <si>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</si>
  <si>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</si>
  <si>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</si>
  <si>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</si>
  <si>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</si>
  <si>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</si>
  <si>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</si>
  <si>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</si>
  <si>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</si>
  <si>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</si>
  <si>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</si>
  <si>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</si>
  <si>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</si>
  <si>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</si>
  <si>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</si>
  <si>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</si>
  <si>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</si>
  <si>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</si>
  <si>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</si>
  <si>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</si>
  <si>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</si>
  <si>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</si>
  <si>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</si>
  <si>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</si>
  <si>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</si>
  <si>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</si>
  <si>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</si>
  <si>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</si>
  <si>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</si>
  <si>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</si>
  <si>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</si>
  <si>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</si>
  <si>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</si>
  <si>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</si>
  <si>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</si>
  <si>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</si>
  <si>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</si>
  <si>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</si>
  <si>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</si>
  <si>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</si>
  <si>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</si>
  <si>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</si>
  <si>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</si>
  <si>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</si>
  <si>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</si>
  <si>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</si>
  <si>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</si>
  <si>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</si>
  <si>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</si>
  <si>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</si>
  <si>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</si>
  <si>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</si>
  <si>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</si>
  <si>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</si>
  <si>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</si>
  <si>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</si>
  <si>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</si>
  <si>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</si>
  <si>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</si>
  <si>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</si>
  <si>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</si>
  <si>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</si>
  <si>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</si>
  <si>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</si>
  <si>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</si>
  <si>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</si>
  <si>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</si>
  <si>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</si>
  <si>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</si>
  <si>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</si>
  <si>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</si>
  <si>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</si>
  <si>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</si>
  <si>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</si>
  <si>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</si>
  <si>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</si>
  <si>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</si>
  <si>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</si>
  <si>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</si>
  <si>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</si>
  <si>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</si>
  <si>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</si>
  <si>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</si>
  <si>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</si>
  <si>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</si>
  <si>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</si>
  <si>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</si>
  <si>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</si>
  <si>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</si>
  <si>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</si>
  <si>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</si>
  <si>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</si>
  <si>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</si>
  <si>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</si>
  <si>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</si>
  <si>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</si>
  <si>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</si>
  <si>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</si>
  <si>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</si>
  <si>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</si>
  <si>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</si>
  <si>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</si>
  <si>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</si>
  <si>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</si>
  <si>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</si>
  <si>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</si>
  <si>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</si>
  <si>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</si>
  <si>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</si>
  <si>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</si>
  <si>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</si>
  <si>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</si>
  <si>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</si>
  <si>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</si>
  <si>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</si>
  <si>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</si>
  <si>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</si>
  <si>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</si>
  <si>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</si>
  <si>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</si>
  <si>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</si>
  <si>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</si>
  <si>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</si>
  <si>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</si>
  <si>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</si>
  <si>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</si>
  <si>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</si>
  <si>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</si>
  <si>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</si>
  <si>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</si>
  <si>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</si>
  <si>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</si>
  <si>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</si>
  <si>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</si>
  <si>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</si>
  <si>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</si>
  <si>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</si>
  <si>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</si>
  <si>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</si>
  <si>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</si>
  <si>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</si>
  <si>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</si>
  <si>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</si>
  <si>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</si>
  <si>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</si>
  <si>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</si>
  <si>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</si>
  <si>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</si>
  <si>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</si>
  <si>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</si>
  <si>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</si>
  <si>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</si>
  <si>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</si>
  <si>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</si>
  <si>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</si>
  <si>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</si>
  <si>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</si>
  <si>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</si>
  <si>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</si>
  <si>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</si>
  <si>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</si>
  <si>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</si>
  <si>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</si>
  <si>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</si>
  <si>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</si>
  <si>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</si>
  <si>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</si>
  <si>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</si>
  <si>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</si>
  <si>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</si>
  <si>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</si>
  <si>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</si>
  <si>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</si>
  <si>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</si>
  <si>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</si>
  <si>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</si>
  <si>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</si>
  <si>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</si>
  <si>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</si>
  <si>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</si>
  <si>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</si>
  <si>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</si>
  <si>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</si>
  <si>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</si>
  <si>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</si>
  <si>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</si>
  <si>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</si>
  <si>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</si>
  <si>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</si>
  <si>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</si>
  <si>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</si>
  <si>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</si>
  <si>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</si>
  <si>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</si>
  <si>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</si>
  <si>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</si>
  <si>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</si>
  <si>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</si>
  <si>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</si>
  <si>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</si>
  <si>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</si>
  <si>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</si>
  <si>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</si>
  <si>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</si>
  <si>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</si>
  <si>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</si>
  <si>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</si>
  <si>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</si>
  <si>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</si>
  <si>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</si>
  <si>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</si>
  <si>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</si>
  <si>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</si>
  <si>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</si>
  <si>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</si>
  <si>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</si>
  <si>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</si>
  <si>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</si>
  <si>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</si>
  <si>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</si>
  <si>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</si>
  <si>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</si>
  <si>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</si>
  <si>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</si>
  <si>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</si>
  <si>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</si>
  <si>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</si>
  <si>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</si>
  <si>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</si>
  <si>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</si>
  <si>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</si>
  <si>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</si>
  <si>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</si>
  <si>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</si>
  <si>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</si>
  <si>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</si>
  <si>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</si>
  <si>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</si>
  <si>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</si>
  <si>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</si>
  <si>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</si>
  <si>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</si>
  <si>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</si>
  <si>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</si>
  <si>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</si>
  <si>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</si>
  <si>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</si>
  <si>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</si>
  <si>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</si>
  <si>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</si>
  <si>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</si>
  <si>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</si>
  <si>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</si>
  <si>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</si>
  <si>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</si>
  <si>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</si>
  <si>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</si>
  <si>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</si>
  <si>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</si>
  <si>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</si>
  <si>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</si>
  <si>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</si>
  <si>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</si>
  <si>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</si>
  <si>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</si>
  <si>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</si>
  <si>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</si>
  <si>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</si>
  <si>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</si>
  <si>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</si>
  <si>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</si>
  <si>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</si>
  <si>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</si>
  <si>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</si>
  <si>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</si>
  <si>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</si>
  <si>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</si>
  <si>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</si>
  <si>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</si>
  <si>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</si>
  <si>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</si>
  <si>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</si>
  <si>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</si>
  <si>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</si>
  <si>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</si>
  <si>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</si>
  <si>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</si>
  <si>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</si>
  <si>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</si>
  <si>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</si>
  <si>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</si>
  <si>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</si>
  <si>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</si>
  <si>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</si>
  <si>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</si>
  <si>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</si>
  <si>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</si>
  <si>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</si>
  <si>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</si>
  <si>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</si>
  <si>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</si>
  <si>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</si>
  <si>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</si>
  <si>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</si>
  <si>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</si>
  <si>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</si>
  <si>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</si>
  <si>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</si>
  <si>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</si>
  <si>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</si>
  <si>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</si>
  <si>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</si>
  <si>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</si>
  <si>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</si>
  <si>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</si>
  <si>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</si>
  <si>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</si>
  <si>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</si>
  <si>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</si>
  <si>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</si>
  <si>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</si>
  <si>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</si>
  <si>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</si>
  <si>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</si>
  <si>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</si>
  <si>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</si>
  <si>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</si>
  <si>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</si>
  <si>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</si>
  <si>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</si>
  <si>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</si>
  <si>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</si>
  <si>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</si>
  <si>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</si>
  <si>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</si>
  <si>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</si>
  <si>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</si>
  <si>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</si>
  <si>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</si>
  <si>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</si>
  <si>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</si>
  <si>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</si>
  <si>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</si>
  <si>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</si>
  <si>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</si>
  <si>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</si>
  <si>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</si>
  <si>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</si>
  <si>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</si>
  <si>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</si>
  <si>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</si>
  <si>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</si>
  <si>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</si>
  <si>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</si>
  <si>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</si>
  <si>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</si>
  <si>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</si>
  <si>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</si>
  <si>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</si>
  <si>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</si>
  <si>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</si>
  <si>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</si>
  <si>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</si>
  <si>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</si>
  <si>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</si>
  <si>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</si>
  <si>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</si>
  <si>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</si>
  <si>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</si>
  <si>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</si>
  <si>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</si>
  <si>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</si>
  <si>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</si>
  <si>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</si>
  <si>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</si>
  <si>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</si>
  <si>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</si>
  <si>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</si>
  <si>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</si>
  <si>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</si>
  <si>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</si>
  <si>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</si>
  <si>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</si>
  <si>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</si>
  <si>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</si>
  <si>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</si>
  <si>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</si>
  <si>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</si>
  <si>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</si>
  <si>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</si>
  <si>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</si>
  <si>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</si>
  <si>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</si>
  <si>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</si>
  <si>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</si>
  <si>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</si>
  <si>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</si>
  <si>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</si>
  <si>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</si>
  <si>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</si>
  <si>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</si>
  <si>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</si>
  <si>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</si>
  <si>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</si>
  <si>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</si>
  <si>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</si>
  <si>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</si>
  <si>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</si>
  <si>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</si>
  <si>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</si>
  <si>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</si>
  <si>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</si>
  <si>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</si>
  <si>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</si>
  <si>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</si>
  <si>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</si>
  <si>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</si>
  <si>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</si>
  <si>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</si>
  <si>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</si>
  <si>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</si>
  <si>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</si>
  <si>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</si>
  <si>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</si>
  <si>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</si>
  <si>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</si>
  <si>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</si>
  <si>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</si>
  <si>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</si>
  <si>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</si>
  <si>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</si>
  <si>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</si>
  <si>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</si>
  <si>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</si>
  <si>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</si>
  <si>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</si>
  <si>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</si>
  <si>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</si>
  <si>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</si>
  <si>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</si>
  <si>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</si>
  <si>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</si>
  <si>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</si>
  <si>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</si>
  <si>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</si>
  <si>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</si>
  <si>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</si>
  <si>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</si>
  <si>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</si>
  <si>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</si>
  <si>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</si>
  <si>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</si>
  <si>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</si>
  <si>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</si>
  <si>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</si>
  <si>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</si>
  <si>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</si>
  <si>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</si>
  <si>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</si>
  <si>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</si>
  <si>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</si>
  <si>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</si>
  <si>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</si>
  <si>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</si>
  <si>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</si>
  <si>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</si>
  <si>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</si>
  <si>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</si>
  <si>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</si>
  <si>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</si>
  <si>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</si>
  <si>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</si>
  <si>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</si>
  <si>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</si>
  <si>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</si>
  <si>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</si>
  <si>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</si>
  <si>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</si>
  <si>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</si>
  <si>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</si>
  <si>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</si>
  <si>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</si>
  <si>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</si>
  <si>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</si>
  <si>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</si>
  <si>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</si>
  <si>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</si>
  <si>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</si>
  <si>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</si>
  <si>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</si>
  <si>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</si>
  <si>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</si>
  <si>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</si>
  <si>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</si>
  <si>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</si>
  <si>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</si>
  <si>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</si>
  <si>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</si>
  <si>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</si>
  <si>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</si>
  <si>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</si>
  <si>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</si>
  <si>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</si>
  <si>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</si>
  <si>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</si>
  <si>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</si>
  <si>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</si>
  <si>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</si>
  <si>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</si>
  <si>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</si>
  <si>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</si>
  <si>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</si>
  <si>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</si>
  <si>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</si>
  <si>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</si>
  <si>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</si>
  <si>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</si>
  <si>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</si>
  <si>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</si>
  <si>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</si>
  <si>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</si>
  <si>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</si>
  <si>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</si>
  <si>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</si>
  <si>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</si>
  <si>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</si>
  <si>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</si>
  <si>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</si>
  <si>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</si>
  <si>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</si>
  <si>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</si>
  <si>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</si>
  <si>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</si>
  <si>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</si>
  <si>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</si>
  <si>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</si>
  <si>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</si>
  <si>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</si>
  <si>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</si>
  <si>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</si>
  <si>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</si>
  <si>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</si>
  <si>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</si>
  <si>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</si>
  <si>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</si>
  <si>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</si>
  <si>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</si>
  <si>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</si>
  <si>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</si>
  <si>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</si>
  <si>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</si>
  <si>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</si>
  <si>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</si>
  <si>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</si>
  <si>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</si>
  <si>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</si>
  <si>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</si>
  <si>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</si>
  <si>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</si>
  <si>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</si>
  <si>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</si>
  <si>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</si>
  <si>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</si>
  <si>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</si>
  <si>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</si>
  <si>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</si>
  <si>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</si>
  <si>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</si>
  <si>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</si>
  <si>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</si>
  <si>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</si>
  <si>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</si>
  <si>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</si>
  <si>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</si>
  <si>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</si>
  <si>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</si>
  <si>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</si>
  <si>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</si>
  <si>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</si>
  <si>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</si>
  <si>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</si>
  <si>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</si>
  <si>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</si>
  <si>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</si>
  <si>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</si>
  <si>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</si>
  <si>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</si>
  <si>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</si>
  <si>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</si>
  <si>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</si>
  <si>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</si>
  <si>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</si>
  <si>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</si>
  <si>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</si>
  <si>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</si>
  <si>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</si>
  <si>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</si>
  <si>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</si>
  <si>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</si>
  <si>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</si>
  <si>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</si>
  <si>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</si>
  <si>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</si>
  <si>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</si>
  <si>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</si>
  <si>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</si>
  <si>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</si>
  <si>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</si>
  <si>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</si>
  <si>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</si>
  <si>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</si>
  <si>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</si>
  <si>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</si>
  <si>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</si>
  <si>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</si>
  <si>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</si>
  <si>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</si>
  <si>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</si>
  <si>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</si>
  <si>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</si>
  <si>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</si>
  <si>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</si>
  <si>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</si>
  <si>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</si>
  <si>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</si>
  <si>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</si>
  <si>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</si>
  <si>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</si>
  <si>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</si>
  <si>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</si>
  <si>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</si>
  <si>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</si>
  <si>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</si>
  <si>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</si>
  <si>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</si>
  <si>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</si>
  <si>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</si>
  <si>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</si>
  <si>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</si>
  <si>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</si>
  <si>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</si>
  <si>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</si>
  <si>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</si>
  <si>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</si>
  <si>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</si>
  <si>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</si>
  <si>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</si>
  <si>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</si>
  <si>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</si>
  <si>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</si>
  <si>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</si>
  <si>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</si>
  <si>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</si>
  <si>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</si>
  <si>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</si>
  <si>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</si>
  <si>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</si>
  <si>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</si>
  <si>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</si>
  <si>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</si>
  <si>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</si>
  <si>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</si>
  <si>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</si>
  <si>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</si>
  <si>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</si>
  <si>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</si>
  <si>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</si>
  <si>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</si>
  <si>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</si>
  <si>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</si>
  <si>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</si>
  <si>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</si>
  <si>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</si>
  <si>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</si>
  <si>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</si>
  <si>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</si>
  <si>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</si>
  <si>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</si>
  <si>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</si>
  <si>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</si>
  <si>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</si>
  <si>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</si>
  <si>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</si>
  <si>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</si>
  <si>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</si>
  <si>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</si>
  <si>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</si>
  <si>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</si>
  <si>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</si>
  <si>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</si>
  <si>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</si>
  <si>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</si>
  <si>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</si>
  <si>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</si>
  <si>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</si>
  <si>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</si>
  <si>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</si>
  <si>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</si>
  <si>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</si>
  <si>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</si>
  <si>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</si>
  <si>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</si>
  <si>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</si>
  <si>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</si>
  <si>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</si>
  <si>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</si>
  <si>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</si>
  <si>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</si>
  <si>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</si>
  <si>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</si>
  <si>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</si>
  <si>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</si>
  <si>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</si>
  <si>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</si>
  <si>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</si>
  <si>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</si>
  <si>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</si>
  <si>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</si>
  <si>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</si>
  <si>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</si>
  <si>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</si>
  <si>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</si>
  <si>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</si>
  <si>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</si>
  <si>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</si>
  <si>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</si>
  <si>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</si>
  <si>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</si>
  <si>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</si>
  <si>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</si>
  <si>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</si>
  <si>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</si>
  <si>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</si>
  <si>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</si>
  <si>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</si>
  <si>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</si>
  <si>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</si>
  <si>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</si>
  <si>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</si>
  <si>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</si>
  <si>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</si>
  <si>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</si>
  <si>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</si>
  <si>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</si>
  <si>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</si>
  <si>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</si>
  <si>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</si>
  <si>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</si>
  <si>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</si>
  <si>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</si>
  <si>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</si>
  <si>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</si>
  <si>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</si>
  <si>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</si>
  <si>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</si>
  <si>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</si>
  <si>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</si>
  <si>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</si>
  <si>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</si>
  <si>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</si>
  <si>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</si>
  <si>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</si>
  <si>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</si>
  <si>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</si>
  <si>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</si>
  <si>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</si>
  <si>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</si>
  <si>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</si>
  <si>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</si>
  <si>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</si>
  <si>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</si>
  <si>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</si>
  <si>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</si>
  <si>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</si>
  <si>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</si>
  <si>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</si>
  <si>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</si>
  <si>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</si>
  <si>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</si>
  <si>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</si>
  <si>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</si>
  <si>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</si>
  <si>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</si>
  <si>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</si>
  <si>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</si>
  <si>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</si>
  <si>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</si>
  <si>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</si>
  <si>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</si>
  <si>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</si>
  <si>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</si>
  <si>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</si>
  <si>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</si>
  <si>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</si>
  <si>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</si>
  <si>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</si>
  <si>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</si>
  <si>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</si>
  <si>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</si>
  <si>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</si>
  <si>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</si>
  <si>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</si>
  <si>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</si>
  <si>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</si>
  <si>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</si>
  <si>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</si>
  <si>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</si>
  <si>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</si>
  <si>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</si>
  <si>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</si>
  <si>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</si>
  <si>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</si>
  <si>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</si>
  <si>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</si>
  <si>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</si>
  <si>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</si>
  <si>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</si>
  <si>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</si>
  <si>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</si>
  <si>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</si>
  <si>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</si>
  <si>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</si>
  <si>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</si>
  <si>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</si>
  <si>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</si>
  <si>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</si>
  <si>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</si>
  <si>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</si>
  <si>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</si>
  <si>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</si>
  <si>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</si>
  <si>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</si>
  <si>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</si>
  <si>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</si>
  <si>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</si>
  <si>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</si>
  <si>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</si>
  <si>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</si>
  <si>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</si>
  <si>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</si>
  <si>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</si>
  <si>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</si>
  <si>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</si>
  <si>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</si>
  <si>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</si>
  <si>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</si>
  <si>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</si>
  <si>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</si>
  <si>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</si>
  <si>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</si>
  <si>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</si>
  <si>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</si>
  <si>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</si>
  <si>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</si>
  <si>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</si>
  <si>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</si>
  <si>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</si>
  <si>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</si>
  <si>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</si>
  <si>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</si>
  <si>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</si>
  <si>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</si>
  <si>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</si>
  <si>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</si>
  <si>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</si>
  <si>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</si>
  <si>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</si>
  <si>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</si>
  <si>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</si>
  <si>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</si>
  <si>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</si>
  <si>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</si>
  <si>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</si>
  <si>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</si>
  <si>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</si>
  <si>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</si>
  <si>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</si>
  <si>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</si>
  <si>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</si>
  <si>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</si>
  <si>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</si>
  <si>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</si>
  <si>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</si>
  <si>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</si>
  <si>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</si>
  <si>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</si>
  <si>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</si>
  <si>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</si>
  <si>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</si>
  <si>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</si>
  <si>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</si>
  <si>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</si>
  <si>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</si>
  <si>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</si>
  <si>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</si>
  <si>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</si>
  <si>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</si>
  <si>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</si>
  <si>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</si>
  <si>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</si>
  <si>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</si>
  <si>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</si>
  <si>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</si>
  <si>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</si>
  <si>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</si>
  <si>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</si>
  <si>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</si>
  <si>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PCM-20251125-00001388
</t>
  </si>
  <si>
    <t>riy0292</t>
  </si>
  <si>
    <t xml:space="preserve">2025-11-25 15:01:39
</t>
  </si>
  <si>
    <t xml:space="preserve">45 km </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</si>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</sst>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323.68657372685266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45986.634999652779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45986.634999652779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45986.634999652779</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45986.634999652779</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45986.634999652779</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45986.634999652779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45986.634999652779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45986.634999652779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45986.634999652779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45986.634999652779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45986.634999652779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45986.634999652779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45986.634999652779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45986.634999652779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45986.634999652779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45986.634999652779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45986.634999652779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45986.634999652779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45986.634999652779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45986.634999652779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45986.634999652779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45986.634999652779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45986.634999652779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45986.634999652779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45986.634999652779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45986.634999652779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45986.634999652779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45986.634999652779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45986.634999652779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45986.634999652779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45986.634999652779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45986.634999652779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45986.634999652779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45986.634999652779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45986.634999652779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45986.634999652779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45986.634999652779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45986.634999652779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45986.634999652779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45986.634999652779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45986.634999652779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45986.634999652779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45986.634999652779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45986.634999652779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45986.634999652779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45986.634999652779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45986.634999652779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45986.634999652779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45986.634999652779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45986.634999652779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45986.634999652779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45986.634999652779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45986.634999652779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45986.634999652779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45986.634999652779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45986.634999652779</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161.63516168981732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2.2475806712973281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0.20084456018958008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56" t="str">
        <f>IFERROR(VLOOKUP(D6,DB!A:K,11,0),"")</f>
        <v>R2</v>
      </c>
      <c r="C6" s="18">
        <v>1</v>
      </c>
      <c r="D6" s="18" t="s">
        <v>39111</v>
      </c>
      <c r="E6" s="102" t="s">
        <v>39021</v>
      </c>
      <c r="F6" s="103">
        <v>45986.618067129632</v>
      </c>
      <c r="G6" s="104">
        <f ca="1">IFERROR(NOW()-F6,"-")</f>
        <v>1.6932523147261236E-2</v>
      </c>
      <c r="H6" s="142" t="s">
        <v>39112</v>
      </c>
      <c r="I6" s="156" t="str">
        <f>IFERROR(VLOOKUP(D6,DB!A:F,6,0),"")</f>
        <v>SCECO</v>
      </c>
      <c r="J6" s="156" t="str">
        <f>IFERROR(VLOOKUP(D6,DB!A:G,7,0),"")</f>
        <v>Weak</v>
      </c>
      <c r="K6" s="19" t="s">
        <v>39113</v>
      </c>
      <c r="L6" s="156"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1</v>
      </c>
      <c r="D7" s="18" t="s">
        <v>39115</v>
      </c>
      <c r="E7" s="102" t="s">
        <v>39021</v>
      </c>
      <c r="F7" s="103">
        <v>45986.63212962963</v>
      </c>
      <c r="G7" s="104">
        <f ca="1">IFERROR(NOW()-F7,"-")</f>
        <v>2.8700231487164274E-3</v>
      </c>
      <c r="H7" s="142" t="s">
        <v>39116</v>
      </c>
      <c r="I7" s="18" t="str">
        <f>IFERROR(VLOOKUP(D7,DB!A:F,6,0),"")</f>
        <v>SCECO</v>
      </c>
      <c r="J7" s="18" t="str">
        <f>IFERROR(VLOOKUP(D7,DB!A:G,7,0),"")</f>
        <v>Vandalized+No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45986.634999652779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45986.634999652779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45986.634999652779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45986.634999652779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45986.634999652779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45986.634999652779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45986.634999652779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45986.634999652779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45986.634999652779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45986.634999652779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45986.634999652779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45986.634999652779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45986.634999652779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45986.634999652779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45986.634999652779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45986.634999652779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45986.634999652779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45986.634999652779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45986.634999652779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45986.634999652779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45986.634999652779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45986.634999652779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45986.634999652779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45986.634999652779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45986.634999652779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45986.634999652779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45986.634999652779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45986.634999652779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45986.634999652779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45986.634999652779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45986.634999652779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45986.634999652779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45986.634999652779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45986.634999652779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45986.634999652779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45986.634999652779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45986.634999652779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45986.634999652779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45986.634999652779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45986.634999652779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45986.634999652779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45986.634999652779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45986.634999652779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45986.634999652779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45986.634999652779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45986.634999652779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45986.634999652779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45986.634999652779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45986.634999652779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45986.634999652779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45986.634999652779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45986.634999652779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45986.634999652779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45986.634999652779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45986.634999652779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45986.634999652779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45986.634999652779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45986.634999652779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45986.634999652779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45986.634999652779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45986.634999652779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45986.634999652779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45986.634999652779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45986.634999652779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45986.634999652779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45986.634999652779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45986.634999652779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45986.634999652779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45986.634999652779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45986.634999652779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45986.634999652779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45986.634999652779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45986.634999652779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45986.634999652779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45986.634999652779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45986.634999652779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45986.634999652779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45986.634999652779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45986.634999652779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45986.634999652779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45986.634999652779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45986.634999652779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45986.634999652779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45986.634999652779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45986.634999652779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45986.634999652779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45986.634999652779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45986.634999652779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45986.634999652779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45986.634999652779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45986.634999652779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45986.634999652779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45986.634999652779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45986.634999652779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45986.634999652779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45986.634999652779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45986.634999652779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45986.634999652779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45986.634999652779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45986.634999652779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45986.634999652779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45986.634999652779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45986.634999652779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45986.634999652779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45986.634999652779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45986.634999652779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45986.634999652779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45986.634999652779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45986.634999652779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45986.634999652779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45986.634999652779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45986.634999652779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45986.634999652779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45986.634999652779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45986.634999652779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45986.634999652779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45986.634999652779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45986.634999652779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45986.634999652779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45986.634999652779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45986.634999652779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45986.634999652779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45986.634999652779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45986.634999652779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45986.634999652779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45986.634999652779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45986.634999652779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45986.634999652779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45986.634999652779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45986.634999652779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45986.634999652779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45986.634999652779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45986.634999652779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45986.634999652779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45986.634999652779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45986.634999652779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45986.634999652779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45986.634999652779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45986.634999652779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45986.634999652779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45986.634999652779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45986.634999652779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45986.634999652779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45986.634999652779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45986.634999652779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45986.634999652779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45986.634999652779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45986.634999652779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45986.634999652779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45986.634999652779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45986.634999652779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45986.634999652779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45986.634999652779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45986.634999652779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45986.634999652779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45986.634999652779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45986.634999652779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45986.634999652779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45986.634999652779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45986.634999652779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45986.634999652779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45986.634999652779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45986.634999652779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45986.634999652779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45986.634999652779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45986.634999652779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45986.634999652779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45986.634999652779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45986.634999652779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45986.634999652779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45986.634999652779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45986.634999652779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45986.634999652779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45986.634999652779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45986.634999652779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45986.634999652779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45986.634999652779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45986.634999652779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45986.634999652779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45986.634999652779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45986.634999652779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45986.634999652779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45986.634999652779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45986.634999652779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45986.634999652779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45986.634999652779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45986.634999652779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45986.634999652779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45986.634999652779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45986.634999652779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45986.634999652779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45986.634999652779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45986.634999652779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45986.634999652779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45986.634999652779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45986.634999652779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45986.634999652779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45986.634999652779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45986.634999652779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45986.634999652779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45986.634999652779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45986.634999652779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45986.634999652779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45986.634999652779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45986.634999652779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45986.634999652779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45986.634999652779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45986.634999652779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45986.634999652779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45986.634999652779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45986.634999652779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45986.634999652779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45986.634999652779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45986.634999652779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45986.634999652779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45986.634999652779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45986.634999652779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45986.634999652779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45986.634999652779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45986.634999652779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45986.634999652779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45986.634999652779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45986.634999652779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45986.634999652779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45986.634999652779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45986.634999652779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45986.634999652779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45986.634999652779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45986.634999652779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45986.634999652779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45986.634999652779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45986.634999652779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45986.634999652779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45986.634999652779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45986.634999652779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45986.634999652779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45986.634999652779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45986.634999652779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45986.634999652779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45986.634999652779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45986.634999652779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45986.634999652779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45986.634999652779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45986.634999652779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45986.634999652779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45986.634999652779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45986.634999652779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45986.634999652779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45986.634999652779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45986.634999652779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45986.634999652779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45986.634999652779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45986.634999652779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45986.634999652779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45986.634999652779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45986.634999652779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45986.634999652779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45986.634999652779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45986.634999652779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45986.634999652779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45986.634999652779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45986.634999652779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45986.634999652779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45986.634999652779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45986.634999652779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45986.634999652779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45986.634999652779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45986.634999652779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45986.634999652779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45986.634999652779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45986.634999652779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45986.634999652779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45986.634999652779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45986.634999652779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45986.634999652779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45986.634999652779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45986.634999652779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45986.634999652779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45986.634999652779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45986.634999652779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45986.634999652779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45986.634999652779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45986.634999652779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45986.634999652779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45986.634999652779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45986.634999652779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45986.634999652779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45986.634999652779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45986.634999652779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45986.634999652779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45986.634999652779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45986.634999652779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45986.634999652779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45986.634999652779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45986.634999652779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45986.634999652779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45986.634999652779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45986.634999652779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45986.634999652779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45986.634999652779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45986.634999652779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45986.634999652779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45986.634999652779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45986.634999652779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45986.634999652779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45986.634999652779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45986.634999652779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45986.634999652779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45986.634999652779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45986.634999652779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45986.634999652779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45986.634999652779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45986.634999652779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45986.634999652779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45986.634999652779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45986.634999652779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45986.634999652779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45986.634999652779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45986.634999652779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45986.634999652779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45986.634999652779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45986.634999652779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45986.634999652779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45986.634999652779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45986.634999652779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45986.634999652779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45986.634999652779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45986.634999652779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45986.634999652779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45986.634999652779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45986.634999652779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45986.634999652779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45986.634999652779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45986.634999652779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45986.634999652779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45986.634999652779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45986.634999652779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45986.634999652779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45986.634999652779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45986.634999652779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45986.634999652779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45986.634999652779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45986.634999652779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45986.634999652779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45986.634999652779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45986.634999652779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45986.634999652779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45986.634999652779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45986.634999652779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45986.634999652779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45986.634999652779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45986.634999652779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45986.634999652779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45986.634999652779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45986.634999652779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45986.634999652779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45986.634999652779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45986.634999652779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45986.634999652779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45986.634999652779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45986.634999652779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45986.634999652779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45986.634999652779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45986.634999652779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45986.634999652779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45986.634999652779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45986.634999652779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45986.634999652779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45986.634999652779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45986.634999652779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45986.634999652779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45986.634999652779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45986.634999652779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45986.634999652779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45986.634999652779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45986.634999652779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45986.634999652779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45986.634999652779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45986.634999652779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45986.634999652779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45986.634999652779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45986.634999652779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45986.634999652779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45986.634999652779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45986.634999652779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45986.634999652779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45986.634999652779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45986.634999652779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45986.634999652779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45986.634999652779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45986.634999652779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45986.634999652779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45986.634999652779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45986.634999652779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45986.634999652779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45986.634999652779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45986.634999652779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45986.634999652779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45986.634999652779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45986.634999652779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45986.634999652779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45986.634999652779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45986.634999652779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45986.634999652779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45986.634999652779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45986.634999652779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45986.634999652779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45986.634999652779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45986.634999652779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45986.634999652779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45986.634999652779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45986.634999652779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45986.634999652779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45986.634999652779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45986.634999652779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45986.634999652779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45986.634999652779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45986.634999652779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45986.634999652779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45986.634999652779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45986.634999652779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45986.634999652779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45986.634999652779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45986.634999652779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45986.634999652779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45986.634999652779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45986.634999652779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45986.634999652779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45986.634999652779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45986.634999652779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45986.634999652779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45986.634999652779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45986.634999652779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45986.634999652779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45986.634999652779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45986.634999652779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45986.634999652779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45986.634999652779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45986.634999652779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45986.634999652779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45986.634999652779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45986.634999652779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45986.634999652779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45986.634999652779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45986.634999652779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45986.634999652779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45986.634999652779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45986.634999652779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45986.634999652779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45986.634999652779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45986.634999652779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45986.634999652779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45986.634999652779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45986.634999652779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45986.634999652779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45986.634999652779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45986.634999652779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45986.634999652779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45986.634999652779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45986.634999652779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45986.634999652779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45986.634999652779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45986.634999652779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45986.634999652779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45986.634999652779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45986.634999652779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45986.634999652779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45986.634999652779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45986.634999652779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45986.634999652779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45986.634999652779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45986.634999652779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45986.634999652779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45986.634999652779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45986.634999652779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45986.634999652779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45986.634999652779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45986.634999652779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45986.634999652779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45986.634999652779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45986.634999652779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45986.634999652779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45986.634999652779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45986.634999652779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45986.634999652779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45986.634999652779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45986.634999652779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45986.634999652779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45986.634999652779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45986.634999652779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45986.634999652779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45986.634999652779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45986.634999652779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45986.634999652779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45986.634999652779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45986.634999652779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45986.634999652779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45986.634999652779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45986.634999652779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45986.634999652779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45986.634999652779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45986.634999652779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45986.634999652779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45986.634999652779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45986.634999652779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45986.634999652779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45986.634999652779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45986.634999652779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45986.634999652779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45986.634999652779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45986.634999652779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45986.634999652779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45986.634999652779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45986.634999652779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45986.634999652779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45986.634999652779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45986.634999652779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45986.634999652779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45986.634999652779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45986.634999652779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45986.634999652779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45986.634999652779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45986.634999652779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45986.634999652779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45986.634999652779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45986.634999652779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45986.634999652779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45986.634999652779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45986.634999652779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45986.634999652779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45986.634999652779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45986.634999652779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45986.634999652779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45986.634999652779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45986.634999652779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45986.634999652779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45986.634999652779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45986.634999652779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45986.634999652779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45986.634999652779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45986.634999652779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45986.634999652779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45986.634999652779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45986.634999652779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45986.634999652779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45986.634999652779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45986.634999652779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45986.634999652779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45986.634999652779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45986.634999652779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45986.634999652779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45986.634999652779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45986.634999652779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45986.634999652779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45986.634999652779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45986.634999652779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45986.634999652779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45986.634999652779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45986.634999652779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45986.634999652779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45986.634999652779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45986.634999652779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45986.634999652779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45986.634999652779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45986.634999652779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45986.634999652779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45986.634999652779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45986.634999652779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45986.634999652779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45986.634999652779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45986.634999652779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45986.634999652779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45986.634999652779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45986.634999652779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45986.634999652779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45986.634999652779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45986.634999652779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45986.634999652779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45986.634999652779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45986.634999652779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45986.634999652779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45986.634999652779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45986.634999652779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45986.634999652779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45986.634999652779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45986.634999652779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45986.634999652779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45986.634999652779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45986.634999652779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45986.634999652779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45986.634999652779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45986.634999652779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45986.634999652779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45986.634999652779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45986.634999652779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45986.634999652779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45986.634999652779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45986.634999652779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45986.634999652779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45986.634999652779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45986.634999652779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45986.634999652779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45986.634999652779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45986.634999652779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45986.634999652779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45986.634999652779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45986.634999652779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45986.634999652779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45986.634999652779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45986.634999652779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45986.634999652779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45986.634999652779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45986.634999652779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45986.634999652779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45986.634999652779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45986.634999652779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45986.634999652779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45986.634999652779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45986.634999652779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45986.634999652779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45986.634999652779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45986.634999652779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45986.634999652779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45986.634999652779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45986.634999652779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45986.634999652779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45986.634999652779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45986.634999652779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45986.634999652779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45986.634999652779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45986.634999652779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45986.634999652779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45986.634999652779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45986.634999652779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45986.634999652779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45986.634999652779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45986.634999652779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45986.634999652779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45986.634999652779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45986.634999652779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45986.634999652779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45986.634999652779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45986.634999652779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45986.634999652779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45986.634999652779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45986.634999652779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45986.634999652779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45986.634999652779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45986.634999652779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45986.634999652779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45986.634999652779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45986.634999652779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45986.634999652779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45986.634999652779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45986.634999652779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45986.634999652779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45986.634999652779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45986.634999652779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45986.634999652779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45986.634999652779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45986.634999652779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45986.634999652779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45986.634999652779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45986.634999652779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45986.634999652779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45986.634999652779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45986.634999652779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45986.634999652779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45986.634999652779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45986.634999652779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45986.634999652779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45986.634999652779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45986.634999652779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45986.634999652779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45986.634999652779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45986.634999652779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45986.634999652779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45986.634999652779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45986.634999652779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45986.634999652779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45986.634999652779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45986.634999652779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45986.634999652779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45986.634999652779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45986.634999652779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45986.634999652779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45986.634999652779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45986.634999652779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45986.634999652779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45986.634999652779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45986.634999652779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45986.634999652779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45986.634999652779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45986.634999652779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45986.634999652779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45986.634999652779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45986.634999652779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45986.634999652779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45986.634999652779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45986.634999652779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45986.634999652779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45986.634999652779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45986.634999652779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45986.634999652779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45986.634999652779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45986.634999652779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45986.634999652779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45986.634999652779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45986.634999652779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45986.634999652779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45986.634999652779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45986.634999652779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45986.634999652779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45986.634999652779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45986.634999652779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45986.634999652779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45986.634999652779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45986.634999652779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45986.634999652779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45986.634999652779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45986.634999652779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45986.634999652779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45986.634999652779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45986.634999652779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45986.634999652779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45986.634999652779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45986.634999652779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45986.634999652779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45986.634999652779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45986.634999652779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45986.634999652779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45986.634999652779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45986.634999652779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45986.634999652779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45986.634999652779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45986.634999652779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45986.634999652779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45986.634999652779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45986.634999652779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45986.634999652779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45986.634999652779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45986.634999652779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45986.634999652779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45986.634999652779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45986.634999652779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45986.634999652779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45986.634999652779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45986.634999652779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45986.634999652779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45986.634999652779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45986.634999652779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45986.634999652779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45986.634999652779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45986.634999652779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45986.634999652779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45986.634999652779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45986.634999652779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45986.634999652779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45986.634999652779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45986.634999652779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45986.634999652779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45986.634999652779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45986.634999652779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45986.634999652779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45986.634999652779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45986.634999652779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45986.634999652779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45986.634999652779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45986.634999652779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45986.634999652779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45986.634999652779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45986.634999652779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45986.634999652779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45986.634999652779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45986.634999652779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45986.634999652779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45986.634999652779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45986.634999652779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45986.634999652779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45986.634999652779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45986.634999652779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45986.634999652779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45986.634999652779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45986.634999652779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45986.634999652779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45986.634999652779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45986.634999652779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45986.634999652779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45986.634999652779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45986.634999652779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45986.634999652779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45986.634999652779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45986.634999652779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45986.634999652779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45986.634999652779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45986.634999652779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45986.634999652779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45986.634999652779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45986.634999652779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45986.634999652779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45986.634999652779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45986.634999652779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45986.634999652779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45986.634999652779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45986.634999652779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45986.634999652779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45986.634999652779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45986.634999652779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45986.634999652779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45986.634999652779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45986.634999652779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45986.634999652779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45986.634999652779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45986.634999652779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45986.634999652779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45986.634999652779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45986.634999652779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45986.634999652779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45986.634999652779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45986.634999652779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45986.634999652779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45986.634999652779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45986.634999652779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45986.634999652779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45986.634999652779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45986.634999652779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45986.634999652779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45986.634999652779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45986.634999652779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45986.634999652779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45986.634999652779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45986.634999652779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45986.634999652779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45986.634999652779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45986.634999652779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45986.634999652779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45986.634999652779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45986.634999652779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45986.634999652779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45986.634999652779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45986.634999652779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45986.634999652779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45986.634999652779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45986.634999652779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45986.634999652779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45986.634999652779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45986.634999652779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45986.634999652779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45986.634999652779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45986.634999652779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45986.634999652779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45986.634999652779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45986.634999652779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45986.634999652779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45986.634999652779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45986.634999652779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45986.634999652779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45986.634999652779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45986.634999652779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45986.634999652779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45986.634999652779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45986.634999652779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45986.634999652779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45986.634999652779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45986.634999652779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45986.634999652779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45986.634999652779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45986.634999652779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45986.634999652779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45986.634999652779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45986.634999652779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45986.634999652779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45986.634999652779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45986.634999652779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45986.634999652779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45986.634999652779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45986.634999652779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45986.634999652779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45986.634999652779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45986.634999652779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45986.634999652779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45986.634999652779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45986.634999652779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45986.634999652779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45986.634999652779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45986.634999652779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45986.634999652779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45986.634999652779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45986.634999652779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45986.634999652779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45986.634999652779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45986.634999652779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45986.634999652779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45986.634999652779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45986.634999652779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45986.634999652779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45986.634999652779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45986.634999652779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45986.634999652779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45986.634999652779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45986.634999652779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45986.634999652779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45986.634999652779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45986.634999652779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45986.634999652779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45986.634999652779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45986.634999652779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45986.634999652779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45986.634999652779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45986.634999652779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45986.634999652779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45986.634999652779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45986.634999652779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45986.634999652779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45986.634999652779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45986.634999652779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45986.634999652779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45986.634999652779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45986.634999652779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45986.634999652779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45986.634999652779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45986.634999652779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45986.634999652779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45986.634999652779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45986.634999652779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45986.634999652779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45986.634999652779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45986.634999652779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45986.634999652779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45986.634999652779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45986.634999652779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45986.634999652779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45986.634999652779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45986.634999652779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45986.634999652779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45986.634999652779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45986.634999652779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45986.634999652779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45986.634999652779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45986.634999652779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45986.634999652779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45986.634999652779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45986.634999652779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45986.634999652779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45986.634999652779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45986.634999652779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45986.634999652779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45986.634999652779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45986.634999652779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45986.634999652779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45986.634999652779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45986.634999652779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45986.634999652779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45986.634999652779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45986.634999652779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45986.634999652779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45986.634999652779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45986.634999652779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45986.634999652779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45986.634999652779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45986.634999652779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45986.634999652779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45986.634999652779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45986.634999652779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45986.634999652779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45986.634999652779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45986.634999652779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45986.634999652779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45986.634999652779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45986.634999652779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45986.634999652779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45986.634999652779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45986.634999652779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45986.634999652779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45986.634999652779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45986.634999652779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45986.634999652779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45986.634999652779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45986.634999652779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45986.634999652779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45986.634999652779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45986.634999652779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45986.634999652779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45986.634999652779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45986.634999652779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45986.634999652779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45986.634999652779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45986.634999652779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45986.634999652779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45986.634999652779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45986.634999652779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45986.634999652779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45986.634999652779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45986.634999652779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45986.634999652779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45986.634999652779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45986.634999652779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45986.634999652779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45986.634999652779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45986.634999652779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45986.634999652779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45986.634999652779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45986.634999652779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45986.634999652779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45986.634999652779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45986.634999652779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45986.634999652779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45986.634999652779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45986.634999652779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45986.634999652779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45986.634999652779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45986.634999652779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45986.634999652779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45986.634999652779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45986.634999652779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45986.634999652779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45986.634999652779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45986.634999652779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45986.634999652779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45986.634999652779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45986.634999652779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45986.634999652779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45986.634999652779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45986.634999652779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45986.634999652779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45986.634999652779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45986.634999652779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45986.634999652779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45986.634999652779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45986.634999652779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45986.634999652779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45986.634999652779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45986.634999652779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45986.634999652779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45986.634999652779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45986.634999652779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45986.634999652779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45986.634999652779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45986.634999652779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45986.634999652779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45986.634999652779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45986.634999652779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45986.634999652779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45986.634999652779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45986.634999652779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45986.634999652779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45986.634999652779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45986.634999652779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45986.634999652779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45986.634999652779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45986.634999652779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45986.634999652779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45986.634999652779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45986.634999652779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45986.634999652779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45986.634999652779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45986.634999652779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45986.634999652779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45986.634999652779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45986.634999652779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45986.634999652779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45986.634999652779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45986.634999652779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45986.634999652779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45986.634999652779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45986.634999652779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45986.634999652779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45986.634999652779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283.1542820601826</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36652</v>
      </c>
      <c r="E3" s="94" t="s">
        <v>39021</v>
      </c>
      <c r="F3" s="95">
        <v>45986.505428240744</v>
      </c>
      <c r="G3" s="96">
        <f t="shared" ref="G3:G52" ca="1" si="0">IFERROR(NOW()-F3,"")</f>
        <v>0.12957141203514766</v>
      </c>
      <c r="H3" s="95">
        <v>45986.491238425922</v>
      </c>
      <c r="I3" s="113" t="str">
        <f>IFERROR(VLOOKUP(D3,DB!A:F,6,0),"")</f>
        <v>SCECO</v>
      </c>
      <c r="J3" s="113" t="str">
        <f>IFERROR(VLOOKUP(D3,DB!A:G,7,0),"")</f>
        <v>Dead</v>
      </c>
      <c r="K3" s="97" t="s">
        <v>39121</v>
      </c>
      <c r="L3" s="91" t="str">
        <f>IFERROR(VLOOKUP(D3,DB!A:I,9,0),"")</f>
        <v>Latis</v>
      </c>
    </row>
    <row r="4" spans="1:16" ht="15" customHeight="1">
      <c r="A4" s="113"/>
      <c r="B4" s="113" t="str">
        <f>IFERROR(VLOOKUP(D4,DB!A:K,11,0),"")</f>
        <v/>
      </c>
      <c r="C4" s="93"/>
      <c r="D4" s="91"/>
      <c r="E4" s="94"/>
      <c r="F4" s="95"/>
      <c r="G4" s="96">
        <f t="shared" ca="1" si="0"/>
        <v>45986.634999652779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45986.634999652779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45986.634999652779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45986.634999652779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45986.634999652779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45986.634999652779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45986.634999652779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45986.634999652779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45986.634999652779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45986.634999652779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45986.634999652779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45986.634999652779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45986.634999652779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45986.634999652779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45986.634999652779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45986.634999652779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45986.634999652779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45986.634999652779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45986.634999652779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45986.634999652779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45986.634999652779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45986.634999652779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45986.634999652779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45986.634999652779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45986.634999652779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45986.634999652779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45986.634999652779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45986.634999652779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45986.634999652779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45986.634999652779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45986.634999652779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45986.634999652779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45986.634999652779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45986.634999652779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45986.634999652779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45986.634999652779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45986.634999652779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45986.634999652779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45986.634999652779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45986.634999652779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45986.634999652779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45986.634999652779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45986.634999652779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45986.634999652779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45986.634999652779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45986.634999652779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45986.634999652779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45986.634999652779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45986.634999652779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45986.634999652779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45986.634999652779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45986.634999652779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45986.634999652779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45986.634999652779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45986.634999652779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45986.634999652779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45986.634999652779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45986.634999652779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45986.634999652779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45986.634999652779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45986.634999652779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45986.634999652779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45986.634999652779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45986.634999652779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45986.634999652779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45986.634999652779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45986.634999652779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45986.634999652779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45986.634999652779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45986.634999652779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45986.634999652779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45986.634999652779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45986.634999652779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45986.634999652779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45986.634999652779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45986.634999652779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45986.634999652779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45986.634999652779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45986.634999652779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45986.634999652779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45986.634999652779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45986.634999652779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45986.634999652779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45986.634999652779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45986.634999652779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45986.634999652779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45986.634999652779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45986.634999652779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45986.634999652779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45986.634999652779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45986.634999652779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45986.634999652779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45986.634999652779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45986.634999652779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45986.634999652779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45986.634999652779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45986.634999652779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45986.634999652779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45986.634999652779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45986.634999652779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45986.634999652779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45986.634999652779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45986.634999652779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45986.634999652779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45986.634999652779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45986.634999652779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45986.634999652779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45986.634999652779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45986.634999652779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45986.634999652779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45986.634999652779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45986.634999652779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45986.634999652779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45986.634999652779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45986.634999652779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45986.634999652779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45986.634999652779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45986.634999652779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45986.634999652779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45986.634999652779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45986.634999652779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45986.634999652779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45986.634999652779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45986.634999652779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45986.634999652779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45986.634999652779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45986.634999652779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45986.634999652779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45986.634999652779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45986.634999652779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45986.634999652779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45986.634999652779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45986.634999652779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45986.634999652779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45986.634999652779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45986.634999652779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45986.634999652779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45986.634999652779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45986.634999652779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45986.634999652779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45986.634999652779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45986.634999652779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45986.634999652779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45986.634999652779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45986.634999652779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45986.634999652779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45986.634999652779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45986.634999652779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45986.634999652779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45986.634999652779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45986.634999652779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45986.634999652779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45986.634999652779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45986.634999652779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45986.634999652779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45986.634999652779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45986.634999652779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45986.634999652779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45986.634999652779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45986.634999652779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45986.634999652779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45986.634999652779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45986.634999652779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45986.634999652779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45986.634999652779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45986.634999652779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45986.634999652779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45986.634999652779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45986.634999652779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45986.634999652779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45986.634999652779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45986.634999652779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45986.634999652779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45986.634999652779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45986.634999652779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45986.634999652779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45986.634999652779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45986.634999652779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45986.634999652779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45986.634999652779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45986.634999652779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45986.634999652779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45986.634999652779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45986.634999652779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45986.634999652779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45986.634999652779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45986.634999652779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45986.634999652779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45986.634999652779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45986.634999652779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45986.634999652779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45986.634999652779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45986.634999652779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45986.634999652779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45986.634999652779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45986.634999652779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45986.634999652779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45986.634999652779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45986.634999652779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45986.634999652779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45986.634999652779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45986.634999652779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45986.634999652779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45986.634999652779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45986.634999652779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45986.634999652779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45986.634999652779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45986.634999652779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45986.634999652779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45986.634999652779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45986.634999652779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45986.634999652779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45986.634999652779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45986.634999652779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45986.634999652779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45986.634999652779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45986.634999652779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45986.634999652779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45986.634999652779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45986.634999652779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45986.634999652779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45986.634999652779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45986.634999652779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45986.634999652779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45986.634999652779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45986.634999652779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45986.634999652779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45986.634999652779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45986.634999652779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45986.634999652779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45986.634999652779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45986.634999652779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45986.634999652779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45986.634999652779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45986.634999652779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45986.634999652779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45986.634999652779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45986.634999652779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45986.634999652779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45986.634999652779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45986.634999652779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45986.634999652779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45986.634999652779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45986.634999652779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45986.634999652779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45986.634999652779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45986.634999652779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45986.634999652779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45986.634999652779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45986.634999652779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45986.634999652779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45986.634999652779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45986.634999652779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45986.634999652779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45986.634999652779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45986.634999652779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45986.634999652779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45986.634999652779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45986.634999652779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45986.634999652779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45986.634999652779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45986.634999652779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45986.634999652779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45986.634999652779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45986.634999652779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45986.634999652779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45986.634999652779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45986.634999652779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45986.634999652779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45986.634999652779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45986.634999652779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45986.634999652779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45986.634999652779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45986.634999652779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45986.634999652779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45986.634999652779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45986.634999652779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45986.634999652779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45986.634999652779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45986.634999652779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45986.634999652779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45986.634999652779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45986.634999652779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45986.634999652779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45986.634999652779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45986.634999652779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45986.634999652779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45986.634999652779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45986.634999652779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45986.634999652779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45986.634999652779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45986.634999652779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45986.634999652779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45986.634999652779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45986.634999652779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45986.634999652779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45986.634999652779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45986.634999652779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45986.634999652779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45986.634999652779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45986.634999652779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45986.634999652779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45986.634999652779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45986.634999652779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45986.634999652779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45986.634999652779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45986.634999652779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45986.634999652779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45986.634999652779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45986.634999652779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45986.634999652779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45986.634999652779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45986.634999652779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45986.634999652779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45986.634999652779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45986.634999652779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45986.634999652779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45986.634999652779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45986.634999652779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45986.634999652779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45986.634999652779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45986.634999652779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45986.634999652779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45986.634999652779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45986.634999652779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45986.634999652779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45986.634999652779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45986.634999652779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45986.634999652779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45986.634999652779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45986.634999652779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45986.634999652779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45986.634999652779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45986.634999652779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45986.634999652779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45986.634999652779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45986.634999652779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45986.634999652779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45986.634999652779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45986.634999652779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45986.634999652779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45986.634999652779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45986.634999652779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45986.634999652779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45986.634999652779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45986.634999652779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45986.634999652779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45986.634999652779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45986.634999652779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45986.634999652779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45986.634999652779</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94.802939467590477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60.446122337962152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37.973888541666383</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5.2617010416652192</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38248</v>
      </c>
      <c r="E6" s="109" t="s">
        <v>39021</v>
      </c>
      <c r="F6" s="122">
        <v>45986.391886574071</v>
      </c>
      <c r="G6" s="111">
        <f ca="1">IFERROR(NOW()-F6,"")</f>
        <v>0.24311307870812016</v>
      </c>
      <c r="H6" s="122">
        <v>45986.386099537034</v>
      </c>
      <c r="I6" s="109" t="str">
        <f>IFERROR(VLOOKUP(D6,DB!A:F,6,0),"")</f>
        <v>SCECO</v>
      </c>
      <c r="J6" s="109" t="str">
        <f>IFERROR(VLOOKUP(D6,DB!A:G,7,0),"")</f>
        <v>Haj Removal</v>
      </c>
      <c r="K6" s="109" t="s">
        <v>39131</v>
      </c>
      <c r="L6" s="109" t="str">
        <f>IFERROR(VLOOKUP(D6,DB!A:I,9,0),"")</f>
        <v>Latis</v>
      </c>
    </row>
    <row r="7" spans="1:13">
      <c r="A7" s="109"/>
      <c r="B7" s="109" t="str">
        <f>IFERROR(VLOOKUP(D7,DB!A:K,11,0),"")</f>
        <v/>
      </c>
      <c r="C7" s="109"/>
      <c r="D7"/>
      <c r="E7" s="109"/>
      <c r="F7" s="109"/>
      <c r="G7" s="111">
        <f ca="1">IFERROR(NOW()-F7,"")</f>
        <v>45986.634999652779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45986.634999652779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45986.634999652779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45986.634999652779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45986.634999652779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45986.634999652779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45986.634999652779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45986.634999652779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45986.634999652779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45986.634999652779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45986.634999652779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45986.634999652779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45986.634999652779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45986.634999652779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45986.634999652779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45986.634999652779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45986.634999652779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45986.634999652779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45986.634999652779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45986.634999652779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45986.634999652779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45986.634999652779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45986.634999652779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45986.634999652779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45986.634999652779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45986.634999652779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45986.634999652779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45986.634999652779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45986.634999652779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45986.634999652779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45986.634999652779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45986.634999652779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45986.634999652779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45986.634999652779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45986.634999652779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45986.634999652779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3"/>
      <c r="G2" s="75">
        <f ca="1">IFERROR(NOW()-F2,"-")</f>
        <v>45986.634999652779</v>
      </c>
      <c r="H2" s="154"/>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45986.634999652779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45986.634999652779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45986.634999652779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45986.634999652779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45986.634999652779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45986.634999652779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45986.634999652779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45986.634999652779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45986.634999652779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45986.634999652779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45986.634999652779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45986.634999652779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45986.634999652779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45986.634999652779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45986.634999652779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45986.634999652779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45986.634999652779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45986.634999652779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45986.634999652779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45986.634999652779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45986.634999652779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45986.634999652779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45986.634999652779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45986.634999652779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45986.634999652779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45986.634999652779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45986.634999652779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45986.634999652779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45986.634999652779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45986.634999652779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45986.634999652779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45986.634999652779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45986.634999652779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45986.634999652779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45986.634999652779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45986.634999652779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45986.634999652779</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