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23" documentId="13_ncr:1_{F6CB121F-512D-4AA6-A0C1-0FB36C537598}" xr6:coauthVersionLast="47" xr6:coauthVersionMax="47" xr10:uidLastSave="{CAFCA48D-426A-46A6-9550-50C5601C2CE7}"/>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L29" i="6"/>
  <c r="I2" i="6"/>
  <c r="I3" i="6"/>
  <c r="I4" i="6"/>
  <c r="I5" i="6"/>
  <c r="I6" i="6"/>
  <c r="I7" i="6"/>
  <c r="I8" i="6"/>
  <c r="I9" i="6"/>
  <c r="I10" i="6"/>
  <c r="I11" i="6"/>
  <c r="I12" i="6"/>
  <c r="I13" i="6"/>
  <c r="I14" i="6"/>
  <c r="I15" i="6"/>
  <c r="I16" i="6"/>
  <c r="I17" i="6"/>
  <c r="I18" i="6"/>
  <c r="I19" i="6"/>
  <c r="I20" i="6"/>
  <c r="I21" i="6"/>
  <c r="I22" i="6"/>
  <c r="I23" i="6"/>
  <c r="I24" i="6"/>
  <c r="I25" i="6"/>
  <c r="I26" i="6"/>
  <c r="I27" i="6"/>
  <c r="I28" i="6"/>
  <c r="I29" i="6"/>
  <c r="G2" i="6"/>
  <c r="G3" i="6"/>
  <c r="G4" i="6"/>
  <c r="G5" i="6"/>
  <c r="G6" i="6"/>
  <c r="G7" i="6"/>
  <c r="G8" i="6"/>
  <c r="G9" i="6"/>
  <c r="G10" i="6"/>
  <c r="G11" i="6"/>
  <c r="G12" i="6"/>
  <c r="G13" i="6"/>
  <c r="G14" i="6"/>
  <c r="G15" i="6"/>
  <c r="G16" i="6"/>
  <c r="G17" i="6"/>
  <c r="G18" i="6"/>
  <c r="G19" i="6"/>
  <c r="G20" i="6"/>
  <c r="G21" i="6"/>
  <c r="G22" i="6"/>
  <c r="G23" i="6"/>
  <c r="G24" i="6"/>
  <c r="G25" i="6"/>
  <c r="G26" i="6"/>
  <c r="G27" i="6"/>
  <c r="G28" i="6"/>
  <c r="G29" i="6"/>
  <c r="B2" i="6"/>
  <c r="B3" i="6"/>
  <c r="B4" i="6"/>
  <c r="B5" i="6"/>
  <c r="B6" i="6"/>
  <c r="B7" i="6"/>
  <c r="B8" i="6"/>
  <c r="B9" i="6"/>
  <c r="B10" i="6"/>
  <c r="B11" i="6"/>
  <c r="B12" i="6"/>
  <c r="B13" i="6"/>
  <c r="B14" i="6"/>
  <c r="B15" i="6"/>
  <c r="B16" i="6"/>
  <c r="B17" i="6"/>
  <c r="B18" i="6"/>
  <c r="B19" i="6"/>
  <c r="B20" i="6"/>
  <c r="B21" i="6"/>
  <c r="B22" i="6"/>
  <c r="B23" i="6"/>
  <c r="B24" i="6"/>
  <c r="B25" i="6"/>
  <c r="B26" i="6"/>
  <c r="B27" i="6"/>
  <c r="B28" i="6"/>
  <c r="B29" i="6"/>
  <c r="J2" i="6"/>
  <c r="J3" i="6"/>
  <c r="J4" i="6"/>
  <c r="J5" i="6"/>
  <c r="J6" i="6"/>
  <c r="J7" i="6"/>
  <c r="J8" i="6"/>
  <c r="J9" i="6"/>
  <c r="J10" i="6"/>
  <c r="J11" i="6"/>
  <c r="J12" i="6"/>
  <c r="J13" i="6"/>
  <c r="J14" i="6"/>
  <c r="J15" i="6"/>
  <c r="J16" i="6"/>
  <c r="J17" i="6"/>
  <c r="J18" i="6"/>
  <c r="J19" i="6"/>
  <c r="J20" i="6"/>
  <c r="J21" i="6"/>
  <c r="J22" i="6"/>
  <c r="J23" i="6"/>
  <c r="J24" i="6"/>
  <c r="J25" i="6"/>
  <c r="J26" i="6"/>
  <c r="J27" i="6"/>
  <c r="J28" i="6"/>
  <c r="J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<sst xmlns="http://schemas.openxmlformats.org/spreadsheetml/2006/main" count="180281" uniqueCount="39125">
  <si>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</si>
  <si>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</si>
  <si>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</si>
  <si>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</si>
  <si>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</si>
  <si>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</si>
  <si>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</si>
  <si>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</si>
  <si>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</si>
  <si>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</si>
  <si>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</si>
  <si>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</si>
  <si>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</si>
  <si>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</si>
  <si>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</si>
  <si>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</si>
  <si>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</si>
  <si>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</si>
  <si>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</si>
  <si>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</si>
  <si>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</si>
  <si>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</si>
  <si>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</si>
  <si>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</si>
  <si>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</si>
  <si>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</si>
  <si>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</si>
  <si>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</si>
  <si>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</si>
  <si>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</si>
  <si>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</si>
  <si>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</si>
  <si>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</si>
  <si>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</si>
  <si>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</si>
  <si>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</si>
  <si>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</si>
  <si>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</si>
  <si>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</si>
  <si>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</si>
  <si>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</si>
  <si>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</si>
  <si>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</si>
  <si>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</si>
  <si>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</si>
  <si>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</si>
  <si>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</si>
  <si>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</si>
  <si>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</si>
  <si>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</si>
  <si>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</si>
  <si>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</si>
  <si>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</si>
  <si>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</si>
  <si>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</si>
  <si>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</si>
  <si>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</si>
  <si>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</si>
  <si>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</si>
  <si>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</si>
  <si>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</si>
  <si>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</si>
  <si>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</si>
  <si>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</si>
  <si>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</si>
  <si>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</si>
  <si>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</si>
  <si>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</si>
  <si>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</si>
  <si>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</si>
  <si>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</si>
  <si>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</si>
  <si>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</si>
  <si>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</si>
  <si>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</si>
  <si>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</si>
  <si>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</si>
  <si>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</si>
  <si>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</si>
  <si>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</si>
  <si>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</si>
  <si>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</si>
  <si>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</si>
  <si>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</si>
  <si>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</si>
  <si>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</si>
  <si>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</si>
  <si>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</si>
  <si>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</si>
  <si>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</si>
  <si>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</si>
  <si>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</si>
  <si>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</si>
  <si>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</si>
  <si>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</si>
  <si>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</si>
  <si>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</si>
  <si>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</si>
  <si>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</si>
  <si>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</si>
  <si>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</si>
  <si>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</si>
  <si>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</si>
  <si>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</si>
  <si>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</si>
  <si>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</si>
  <si>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</si>
  <si>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</si>
  <si>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</si>
  <si>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</si>
  <si>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</si>
  <si>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</si>
  <si>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</si>
  <si>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</si>
  <si>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</si>
  <si>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</si>
  <si>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</si>
  <si>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</si>
  <si>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</si>
  <si>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</si>
  <si>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</si>
  <si>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</si>
  <si>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</si>
  <si>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</si>
  <si>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</si>
  <si>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</si>
  <si>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</si>
  <si>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</si>
  <si>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</si>
  <si>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</si>
  <si>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</si>
  <si>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</si>
  <si>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</si>
  <si>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</si>
  <si>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</si>
  <si>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</si>
  <si>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</si>
  <si>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</si>
  <si>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</si>
  <si>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</si>
  <si>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</si>
  <si>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</si>
  <si>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</si>
  <si>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</si>
  <si>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</si>
  <si>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</si>
  <si>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</si>
  <si>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</si>
  <si>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</si>
  <si>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</si>
  <si>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</si>
  <si>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</si>
  <si>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</si>
  <si>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</si>
  <si>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</si>
  <si>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</si>
  <si>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</si>
  <si>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</si>
  <si>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</si>
  <si>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</si>
  <si>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</si>
  <si>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</si>
  <si>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</si>
  <si>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</si>
  <si>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</si>
  <si>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</si>
  <si>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</si>
  <si>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</si>
  <si>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</si>
  <si>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</si>
  <si>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</si>
  <si>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</si>
  <si>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</si>
  <si>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</si>
  <si>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</si>
  <si>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</si>
  <si>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</si>
  <si>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</si>
  <si>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</si>
  <si>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</si>
  <si>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</si>
  <si>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</si>
  <si>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</si>
  <si>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</si>
  <si>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</si>
  <si>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</si>
  <si>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</si>
  <si>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</si>
  <si>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</si>
  <si>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</si>
  <si>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</si>
  <si>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</si>
  <si>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</si>
  <si>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</si>
  <si>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</si>
  <si>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</si>
  <si>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</si>
  <si>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</si>
  <si>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</si>
  <si>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</si>
  <si>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</si>
  <si>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</si>
  <si>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</si>
  <si>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</si>
  <si>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</si>
  <si>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</si>
  <si>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</si>
  <si>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</si>
  <si>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</si>
  <si>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</si>
  <si>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</si>
  <si>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</si>
  <si>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</si>
  <si>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</si>
  <si>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</si>
  <si>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</si>
  <si>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</si>
  <si>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</si>
  <si>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</si>
  <si>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</si>
  <si>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</si>
  <si>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</si>
  <si>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</si>
  <si>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</si>
  <si>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</si>
  <si>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</si>
  <si>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</si>
  <si>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</si>
  <si>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</si>
  <si>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</si>
  <si>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</si>
  <si>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</si>
  <si>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</si>
  <si>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</si>
  <si>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</si>
  <si>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</si>
  <si>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</si>
  <si>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</si>
  <si>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</si>
  <si>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</si>
  <si>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</si>
  <si>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</si>
  <si>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</si>
  <si>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</si>
  <si>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</si>
  <si>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</si>
  <si>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</si>
  <si>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</si>
  <si>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</si>
  <si>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</si>
  <si>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</si>
  <si>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</si>
  <si>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</si>
  <si>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</si>
  <si>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</si>
  <si>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</si>
  <si>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</si>
  <si>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</si>
  <si>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</si>
  <si>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</si>
  <si>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</si>
  <si>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</si>
  <si>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</si>
  <si>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</si>
  <si>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</si>
  <si>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</si>
  <si>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</si>
  <si>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</si>
  <si>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</si>
  <si>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</si>
  <si>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</si>
  <si>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</si>
  <si>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</si>
  <si>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</si>
  <si>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</si>
  <si>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</si>
  <si>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</si>
  <si>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</si>
  <si>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</si>
  <si>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</si>
  <si>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</si>
  <si>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</si>
  <si>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</si>
  <si>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</si>
  <si>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</si>
  <si>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</si>
  <si>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</si>
  <si>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</si>
  <si>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</si>
  <si>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</si>
  <si>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</si>
  <si>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</si>
  <si>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</si>
  <si>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</si>
  <si>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</si>
  <si>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</si>
  <si>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</si>
  <si>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</si>
  <si>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</si>
  <si>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</si>
  <si>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</si>
  <si>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</si>
  <si>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</si>
  <si>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</si>
  <si>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</si>
  <si>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</si>
  <si>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</si>
  <si>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</si>
  <si>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</si>
  <si>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</si>
  <si>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</si>
  <si>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</si>
  <si>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</si>
  <si>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</si>
  <si>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</si>
  <si>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</si>
  <si>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</si>
  <si>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</si>
  <si>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</si>
  <si>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</si>
  <si>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</si>
  <si>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</si>
  <si>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</si>
  <si>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</si>
  <si>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</si>
  <si>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</si>
  <si>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</si>
  <si>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</si>
  <si>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</si>
  <si>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</si>
  <si>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</si>
  <si>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</si>
  <si>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</si>
  <si>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</si>
  <si>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</si>
  <si>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</si>
  <si>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</si>
  <si>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</si>
  <si>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</si>
  <si>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</si>
  <si>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</si>
  <si>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</si>
  <si>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</si>
  <si>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</si>
  <si>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</si>
  <si>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</si>
  <si>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</si>
  <si>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</si>
  <si>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</si>
  <si>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</si>
  <si>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</si>
  <si>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</si>
  <si>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</si>
  <si>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</si>
  <si>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</si>
  <si>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</si>
  <si>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</si>
  <si>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</si>
  <si>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</si>
  <si>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</si>
  <si>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</si>
  <si>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</si>
  <si>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</si>
  <si>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</si>
  <si>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</si>
  <si>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</si>
  <si>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</si>
  <si>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</si>
  <si>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</si>
  <si>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</si>
  <si>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</si>
  <si>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</si>
  <si>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</si>
  <si>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</si>
  <si>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</si>
  <si>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</si>
  <si>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</si>
  <si>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</si>
  <si>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</si>
  <si>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</si>
  <si>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</si>
  <si>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</si>
  <si>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</si>
  <si>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</si>
  <si>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</si>
  <si>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</si>
  <si>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</si>
  <si>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</si>
  <si>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</si>
  <si>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</si>
  <si>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</si>
  <si>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</si>
  <si>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</si>
  <si>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</si>
  <si>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</si>
  <si>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</si>
  <si>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</si>
  <si>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</si>
  <si>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</si>
  <si>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</si>
  <si>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</si>
  <si>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</si>
  <si>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</si>
  <si>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</si>
  <si>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</si>
  <si>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</si>
  <si>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</si>
  <si>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</si>
  <si>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</si>
  <si>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</si>
  <si>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</si>
  <si>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</si>
  <si>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</si>
  <si>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</si>
  <si>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</si>
  <si>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</si>
  <si>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</si>
  <si>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</si>
  <si>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</si>
  <si>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</si>
  <si>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</si>
  <si>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</si>
  <si>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</si>
  <si>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</si>
  <si>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</si>
  <si>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</si>
  <si>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</si>
  <si>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</si>
  <si>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</si>
  <si>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</si>
  <si>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</si>
  <si>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</si>
  <si>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</si>
  <si>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</si>
  <si>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</si>
  <si>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</si>
  <si>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</si>
  <si>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</si>
  <si>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</si>
  <si>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</si>
  <si>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</si>
  <si>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</si>
  <si>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</si>
  <si>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</si>
  <si>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</si>
  <si>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</si>
  <si>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</si>
  <si>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</si>
  <si>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</si>
  <si>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</si>
  <si>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</si>
  <si>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</si>
  <si>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</si>
  <si>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</si>
  <si>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</si>
  <si>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</si>
  <si>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</si>
  <si>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</si>
  <si>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</si>
  <si>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</si>
  <si>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</si>
  <si>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</si>
  <si>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</si>
  <si>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</si>
  <si>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</si>
  <si>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</si>
  <si>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</si>
  <si>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</si>
  <si>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</si>
  <si>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</si>
  <si>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</si>
  <si>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</si>
  <si>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</si>
  <si>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</si>
  <si>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</si>
  <si>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</si>
  <si>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</si>
  <si>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</si>
  <si>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</si>
  <si>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</si>
  <si>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</si>
  <si>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</si>
  <si>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</si>
  <si>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</si>
  <si>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</si>
  <si>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</si>
  <si>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</si>
  <si>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</si>
  <si>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</si>
  <si>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</si>
  <si>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</si>
  <si>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</si>
  <si>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</si>
  <si>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</si>
  <si>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</si>
  <si>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</si>
  <si>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</si>
  <si>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</si>
  <si>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</si>
  <si>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</si>
  <si>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</si>
  <si>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</si>
  <si>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</si>
  <si>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</si>
  <si>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</si>
  <si>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</si>
  <si>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</si>
  <si>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</si>
  <si>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</si>
  <si>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</si>
  <si>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</si>
  <si>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</si>
  <si>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</si>
  <si>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</si>
  <si>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</si>
  <si>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</si>
  <si>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</si>
  <si>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</si>
  <si>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</si>
  <si>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</si>
  <si>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</si>
  <si>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</si>
  <si>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</si>
  <si>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</si>
  <si>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</si>
  <si>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</si>
  <si>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</si>
  <si>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</si>
  <si>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</si>
  <si>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</si>
  <si>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</si>
  <si>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</si>
  <si>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</si>
  <si>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</si>
  <si>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</si>
  <si>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</si>
  <si>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</si>
  <si>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</si>
  <si>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</si>
  <si>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</si>
  <si>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</si>
  <si>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</si>
  <si>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</si>
  <si>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</si>
  <si>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</si>
  <si>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</si>
  <si>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</si>
  <si>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</si>
  <si>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</si>
  <si>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</si>
  <si>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</si>
  <si>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</si>
  <si>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</si>
  <si>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</si>
  <si>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</si>
  <si>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</si>
  <si>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</si>
  <si>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</si>
  <si>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</si>
  <si>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</si>
  <si>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</si>
  <si>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</si>
  <si>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</si>
  <si>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</si>
  <si>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</si>
  <si>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</si>
  <si>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</si>
  <si>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</si>
  <si>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</si>
  <si>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</si>
  <si>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</si>
  <si>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</si>
  <si>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</si>
  <si>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</si>
  <si>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</si>
  <si>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</si>
  <si>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</si>
  <si>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</si>
  <si>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</si>
  <si>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</si>
  <si>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</si>
  <si>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</si>
  <si>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</si>
  <si>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</si>
  <si>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</si>
  <si>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</si>
  <si>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</si>
  <si>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</si>
  <si>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</si>
  <si>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</si>
  <si>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</si>
  <si>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</si>
  <si>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</si>
  <si>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</si>
  <si>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</si>
  <si>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</si>
  <si>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</si>
  <si>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</si>
  <si>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</si>
  <si>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</si>
  <si>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</si>
  <si>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</si>
  <si>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</si>
  <si>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</si>
  <si>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</si>
  <si>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</si>
  <si>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</si>
  <si>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</si>
  <si>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</si>
  <si>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</si>
  <si>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</si>
  <si>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</si>
  <si>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</si>
  <si>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</si>
  <si>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</si>
  <si>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</si>
  <si>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</si>
  <si>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</si>
  <si>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</si>
  <si>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</si>
  <si>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</si>
  <si>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</si>
  <si>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</si>
  <si>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</si>
  <si>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</si>
  <si>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</si>
  <si>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</si>
  <si>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</si>
  <si>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</si>
  <si>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</si>
  <si>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</si>
  <si>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</si>
  <si>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</si>
  <si>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</si>
  <si>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</si>
  <si>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</si>
  <si>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</si>
  <si>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</si>
  <si>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</si>
  <si>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</si>
  <si>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</si>
  <si>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</si>
  <si>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</si>
  <si>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</si>
  <si>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</si>
  <si>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</si>
  <si>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</si>
  <si>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</si>
  <si>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</si>
  <si>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</si>
  <si>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</si>
  <si>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</si>
  <si>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</si>
  <si>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</si>
  <si>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</si>
  <si>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</si>
  <si>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</si>
  <si>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</si>
  <si>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</si>
  <si>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</si>
  <si>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</si>
  <si>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</si>
  <si>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</si>
  <si>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</si>
  <si>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</si>
  <si>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</si>
  <si>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</si>
  <si>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</si>
  <si>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</si>
  <si>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</si>
  <si>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</si>
  <si>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</si>
  <si>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</si>
  <si>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</si>
  <si>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</si>
  <si>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</si>
  <si>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</si>
  <si>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</si>
  <si>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</si>
  <si>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</si>
  <si>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</si>
  <si>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</si>
  <si>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</si>
  <si>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</si>
  <si>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</si>
  <si>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</si>
  <si>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</si>
  <si>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</si>
  <si>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</si>
  <si>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</si>
  <si>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</si>
  <si>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</si>
  <si>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</si>
  <si>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</si>
  <si>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</si>
  <si>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</si>
  <si>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</si>
  <si>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</si>
  <si>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</si>
  <si>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</si>
  <si>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</si>
  <si>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</si>
  <si>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</si>
  <si>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</si>
  <si>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</si>
  <si>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</si>
  <si>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</si>
  <si>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</si>
  <si>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</si>
  <si>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</si>
  <si>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</si>
  <si>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</si>
  <si>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</si>
  <si>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</si>
  <si>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</si>
  <si>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</si>
  <si>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</si>
  <si>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</si>
  <si>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</si>
  <si>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</si>
  <si>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</si>
  <si>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</si>
  <si>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</si>
  <si>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</si>
  <si>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</si>
  <si>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</si>
  <si>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</si>
  <si>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</si>
  <si>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</si>
  <si>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</si>
  <si>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</si>
  <si>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</si>
  <si>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</si>
  <si>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</si>
  <si>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</si>
  <si>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</si>
  <si>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</si>
  <si>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</si>
  <si>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</si>
  <si>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</si>
  <si>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</si>
  <si>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</si>
  <si>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</si>
  <si>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</si>
  <si>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</si>
  <si>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</si>
  <si>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</si>
  <si>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</si>
  <si>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</si>
  <si>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</si>
  <si>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</si>
  <si>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</si>
  <si>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</si>
  <si>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</si>
  <si>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</si>
  <si>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</si>
  <si>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</si>
  <si>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</si>
  <si>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</si>
  <si>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</si>
  <si>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</si>
  <si>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</si>
  <si>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</si>
  <si>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</si>
  <si>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</si>
  <si>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</si>
  <si>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</si>
  <si>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</si>
  <si>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</si>
  <si>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</si>
  <si>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</si>
  <si>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</si>
  <si>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</si>
  <si>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</si>
  <si>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</si>
  <si>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</si>
  <si>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</si>
  <si>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</si>
  <si>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</si>
  <si>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</si>
  <si>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</si>
  <si>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</si>
  <si>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</si>
  <si>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</si>
  <si>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</si>
  <si>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</si>
  <si>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</si>
  <si>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</si>
  <si>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</si>
  <si>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</si>
  <si>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</si>
  <si>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</si>
  <si>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</si>
  <si>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</si>
  <si>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</si>
  <si>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</si>
  <si>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</si>
  <si>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</si>
  <si>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</si>
  <si>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</si>
  <si>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</si>
  <si>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</si>
  <si>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</si>
  <si>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</si>
  <si>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</si>
  <si>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</si>
  <si>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</si>
  <si>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</si>
  <si>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</si>
  <si>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</si>
  <si>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</si>
  <si>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</si>
  <si>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</si>
  <si>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</si>
  <si>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</si>
  <si>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</si>
  <si>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</si>
  <si>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</si>
  <si>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</si>
  <si>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</si>
  <si>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</si>
  <si>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</si>
  <si>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</si>
  <si>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</si>
  <si>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</si>
  <si>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</si>
  <si>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</si>
  <si>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</si>
  <si>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</si>
  <si>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</si>
  <si>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</si>
  <si>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</si>
  <si>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</si>
  <si>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</si>
  <si>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</si>
  <si>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</si>
  <si>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</si>
  <si>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</si>
  <si>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</si>
  <si>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</si>
  <si>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</si>
  <si>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</si>
  <si>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</si>
  <si>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</si>
  <si>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</si>
  <si>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</si>
  <si>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</si>
  <si>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</si>
  <si>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</si>
  <si>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</si>
  <si>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</si>
  <si>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</si>
  <si>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</si>
  <si>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</si>
  <si>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</si>
  <si>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</si>
  <si>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</si>
  <si>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</si>
  <si>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</si>
  <si>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</si>
  <si>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</si>
  <si>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</si>
  <si>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</si>
  <si>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</si>
  <si>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</si>
  <si>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</si>
  <si>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</si>
  <si>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</si>
  <si>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</si>
  <si>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</si>
  <si>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</si>
  <si>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</si>
  <si>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</si>
  <si>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</si>
  <si>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</si>
  <si>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</si>
  <si>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</si>
  <si>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</si>
  <si>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</si>
  <si>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</si>
  <si>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</si>
  <si>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</si>
  <si>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</si>
  <si>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</si>
  <si>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</si>
  <si>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</si>
  <si>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</si>
  <si>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</si>
  <si>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</si>
  <si>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</si>
  <si>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</si>
  <si>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</si>
  <si>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</si>
  <si>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</si>
  <si>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</si>
  <si>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</si>
  <si>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</si>
  <si>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</si>
  <si>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</si>
  <si>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</si>
  <si>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</si>
  <si>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</si>
  <si>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</si>
  <si>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</si>
  <si>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</si>
  <si>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</si>
  <si>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</si>
  <si>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</si>
  <si>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</si>
  <si>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</si>
  <si>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</si>
  <si>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</si>
  <si>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</si>
  <si>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</si>
  <si>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</si>
  <si>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</si>
  <si>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</si>
  <si>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</si>
  <si>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</si>
  <si>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</si>
  <si>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</si>
  <si>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</si>
  <si>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</si>
  <si>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</si>
  <si>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</si>
  <si>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</si>
  <si>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</si>
  <si>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</si>
  <si>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</si>
  <si>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</si>
  <si>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</si>
  <si>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</si>
  <si>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</si>
  <si>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</si>
  <si>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</si>
  <si>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</si>
  <si>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</si>
  <si>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</si>
  <si>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</si>
  <si>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</si>
  <si>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</si>
  <si>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</si>
  <si>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</si>
  <si>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</si>
  <si>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</si>
  <si>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</si>
  <si>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</si>
  <si>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</si>
  <si>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</si>
  <si>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</si>
  <si>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</si>
  <si>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</si>
  <si>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</si>
  <si>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</si>
  <si>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</si>
  <si>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</si>
  <si>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</si>
  <si>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</si>
  <si>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</si>
  <si>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</si>
  <si>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</si>
  <si>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</si>
  <si>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</si>
  <si>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</si>
  <si>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</si>
  <si>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</si>
  <si>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</si>
  <si>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</si>
  <si>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</si>
  <si>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</si>
  <si>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</si>
  <si>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</si>
  <si>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</si>
  <si>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</si>
  <si>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</si>
  <si>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</si>
  <si>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</si>
  <si>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</si>
  <si>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</si>
  <si>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</si>
  <si>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</si>
  <si>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</si>
  <si>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</si>
  <si>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</si>
  <si>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</si>
  <si>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</si>
  <si>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</si>
  <si>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</si>
  <si>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</si>
  <si>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</si>
  <si>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</si>
  <si>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</si>
  <si>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</si>
  <si>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</si>
  <si>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</si>
  <si>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</si>
  <si>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</si>
  <si>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</si>
  <si>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</si>
  <si>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</si>
  <si>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</si>
  <si>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</si>
  <si>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</si>
  <si>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</si>
  <si>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</si>
  <si>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</si>
  <si>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</si>
  <si>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</si>
  <si>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</si>
  <si>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</si>
  <si>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</si>
  <si>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</si>
  <si>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</si>
  <si>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</si>
  <si>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</si>
  <si>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</si>
  <si>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</si>
  <si>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</si>
  <si>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</si>
  <si>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</si>
  <si>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</si>
  <si>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</si>
  <si>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</si>
  <si>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</si>
  <si>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</si>
  <si>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</si>
  <si>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</si>
  <si>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</si>
  <si>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</si>
  <si>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</si>
  <si>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</si>
  <si>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</si>
  <si>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</si>
  <si>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</si>
  <si>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</si>
  <si>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</si>
  <si>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</si>
  <si>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</si>
  <si>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</si>
  <si>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</si>
  <si>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</si>
  <si>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</si>
  <si>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</si>
  <si>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</si>
  <si>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</si>
  <si>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</si>
  <si>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</si>
  <si>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</si>
  <si>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</si>
  <si>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</si>
  <si>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</si>
  <si>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</si>
  <si>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</si>
  <si>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</si>
  <si>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</si>
  <si>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</si>
  <si>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</si>
  <si>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</si>
  <si>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</si>
  <si>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</si>
  <si>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</si>
  <si>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</si>
  <si>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</si>
  <si>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</si>
  <si>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</si>
  <si>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</si>
  <si>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</si>
  <si>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</si>
  <si>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</si>
  <si>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</si>
  <si>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</si>
  <si>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</si>
  <si>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</si>
  <si>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</si>
  <si>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</si>
  <si>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</si>
  <si>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</si>
  <si>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</si>
  <si>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</si>
  <si>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</si>
  <si>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</si>
  <si>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</si>
  <si>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</si>
  <si>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</si>
  <si>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</si>
  <si>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</si>
  <si>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</si>
  <si>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</si>
  <si>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</si>
  <si>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</si>
  <si>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</si>
  <si>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</si>
  <si>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</si>
  <si>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</si>
  <si>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</si>
  <si>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</si>
  <si>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</si>
  <si>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</si>
  <si>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</si>
  <si>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</si>
  <si>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</si>
  <si>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</si>
  <si>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</si>
  <si>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</si>
  <si>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</si>
  <si>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</si>
  <si>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</si>
  <si>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</si>
  <si>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</si>
  <si>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</si>
  <si>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</si>
  <si>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</si>
  <si>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</si>
  <si>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</si>
  <si>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</si>
  <si>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</si>
  <si>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</si>
  <si>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</si>
  <si>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</si>
  <si>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</si>
  <si>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</si>
  <si>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</si>
  <si>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</si>
  <si>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</si>
  <si>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</si>
  <si>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</si>
  <si>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</si>
  <si>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</si>
  <si>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</si>
  <si>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</si>
  <si>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</si>
  <si>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</si>
  <si>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</si>
  <si>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</si>
  <si>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</si>
  <si>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</si>
  <si>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</si>
  <si>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</si>
  <si>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</si>
  <si>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</si>
  <si>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</si>
  <si>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</si>
  <si>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</si>
  <si>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</si>
  <si>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</si>
  <si>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</si>
  <si>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</si>
  <si>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</si>
  <si>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</si>
  <si>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</si>
  <si>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</si>
  <si>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</si>
  <si>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</si>
  <si>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</si>
  <si>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</si>
  <si>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</si>
  <si>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</si>
  <si>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</si>
  <si>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</si>
  <si>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</si>
  <si>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</si>
  <si>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</si>
  <si>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</si>
  <si>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</si>
  <si>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</si>
  <si>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</si>
  <si>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</si>
  <si>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</si>
  <si>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</si>
  <si>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</si>
  <si>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</si>
  <si>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</si>
  <si>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</si>
  <si>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</si>
  <si>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</si>
  <si>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</si>
  <si>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</si>
  <si>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</si>
  <si>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</si>
  <si>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</si>
  <si>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</si>
  <si>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</si>
  <si>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</si>
  <si>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</si>
  <si>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</si>
  <si>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</si>
  <si>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</si>
  <si>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</si>
  <si>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</si>
  <si>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</si>
  <si>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</si>
  <si>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</si>
  <si>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</si>
  <si>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</si>
  <si>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</si>
  <si>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</si>
  <si>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</si>
  <si>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</si>
  <si>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</si>
  <si>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</si>
  <si>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</si>
  <si>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</si>
  <si>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</si>
  <si>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</si>
  <si>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</si>
  <si>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</si>
  <si>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</si>
  <si>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</si>
  <si>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</si>
  <si>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</si>
  <si>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</si>
  <si>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</si>
  <si>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</si>
  <si>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</si>
  <si>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</si>
  <si>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</si>
  <si>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</si>
  <si>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</si>
  <si>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</si>
  <si>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</si>
  <si>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</si>
  <si>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</si>
  <si>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</si>
  <si>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</si>
  <si>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</si>
  <si>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</si>
  <si>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</si>
  <si>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</si>
  <si>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</si>
  <si>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</si>
  <si>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</si>
  <si>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</si>
  <si>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</si>
  <si>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</si>
  <si>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</si>
  <si>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</si>
  <si>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</si>
  <si>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</si>
  <si>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</si>
  <si>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</si>
  <si>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</si>
  <si>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</si>
  <si>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</si>
  <si>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</si>
  <si>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</si>
  <si>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</si>
  <si>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</si>
  <si>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</si>
  <si>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</si>
  <si>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</si>
  <si>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</si>
  <si>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</si>
  <si>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</si>
  <si>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</si>
  <si>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</si>
  <si>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</si>
  <si>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</si>
  <si>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</si>
  <si>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</si>
  <si>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</si>
  <si>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</si>
  <si>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</si>
  <si>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</si>
  <si>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</si>
  <si>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</si>
  <si>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</si>
  <si>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</si>
  <si>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</si>
  <si>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</si>
  <si>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</si>
  <si>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</si>
  <si>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</si>
  <si>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</si>
  <si>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</si>
  <si>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</si>
  <si>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</si>
  <si>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</si>
  <si>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</si>
  <si>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</si>
  <si>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</si>
  <si>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</si>
  <si>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</si>
  <si>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</si>
  <si>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</si>
  <si>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</si>
  <si>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</si>
  <si>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</si>
  <si>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</si>
  <si>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</si>
  <si>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</si>
  <si>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</si>
  <si>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</si>
  <si>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</si>
  <si>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</si>
  <si>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</si>
  <si>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</si>
  <si>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</si>
  <si>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</si>
  <si>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</si>
  <si>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</si>
  <si>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</si>
  <si>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</si>
  <si>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</si>
  <si>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</si>
  <si>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</si>
  <si>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</si>
  <si>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</si>
  <si>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</si>
  <si>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</si>
  <si>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</si>
  <si>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</si>
  <si>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</si>
  <si>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</si>
  <si>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</si>
  <si>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</si>
  <si>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</si>
  <si>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</si>
  <si>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</si>
  <si>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</si>
  <si>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</si>
  <si>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</si>
  <si>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</si>
  <si>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</si>
  <si>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</si>
  <si>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</si>
  <si>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</si>
  <si>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</si>
  <si>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</si>
  <si>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</si>
  <si>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</si>
  <si>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</si>
  <si>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</si>
  <si>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</si>
  <si>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</si>
  <si>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</si>
  <si>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</si>
  <si>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</si>
  <si>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</si>
  <si>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</si>
  <si>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</si>
  <si>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</si>
  <si>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</si>
  <si>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</si>
  <si>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</si>
  <si>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</si>
  <si>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</si>
  <si>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</si>
  <si>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</si>
  <si>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</si>
  <si>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</si>
  <si>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</si>
  <si>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</si>
  <si>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</si>
  <si>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</si>
  <si>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</si>
  <si>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</si>
  <si>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</si>
  <si>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</si>
  <si>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</si>
  <si>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</si>
  <si>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</si>
  <si>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</si>
  <si>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</si>
  <si>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</si>
  <si>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</si>
  <si>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</si>
  <si>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</si>
  <si>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</si>
  <si>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</si>
  <si>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</si>
  <si>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</si>
  <si>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</si>
  <si>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</si>
  <si>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</si>
  <si>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</si>
  <si>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</si>
  <si>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</si>
  <si>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</si>
  <si>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</si>
  <si>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</si>
  <si>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</si>
  <si>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</si>
  <si>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</si>
  <si>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</si>
  <si>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</si>
  <si>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</si>
  <si>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</si>
  <si>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</si>
  <si>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</si>
  <si>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</si>
  <si>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</si>
  <si>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</si>
  <si>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</si>
  <si>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</si>
  <si>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</si>
  <si>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</si>
  <si>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</si>
  <si>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</si>
  <si>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</si>
  <si>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</si>
  <si>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</si>
  <si>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</si>
  <si>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</si>
  <si>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</si>
  <si>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</si>
  <si>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</si>
  <si>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</si>
  <si>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</si>
  <si>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</si>
  <si>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</si>
  <si>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</si>
  <si>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</si>
  <si>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</si>
  <si>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</si>
  <si>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</si>
  <si>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</si>
  <si>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</si>
  <si>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</si>
  <si>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</si>
  <si>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</si>
  <si>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</si>
  <si>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</si>
  <si>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</si>
  <si>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</si>
  <si>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</si>
  <si>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</si>
  <si>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</si>
  <si>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</si>
  <si>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</si>
  <si>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</si>
  <si>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</si>
  <si>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</si>
  <si>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</si>
  <si>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</si>
  <si>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</si>
  <si>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</si>
  <si>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</si>
  <si>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</si>
  <si>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</si>
  <si>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</si>
  <si>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</si>
  <si>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</si>
  <si>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</si>
  <si>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</si>
  <si>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</si>
  <si>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</si>
  <si>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</si>
  <si>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</si>
  <si>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</si>
  <si>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</si>
  <si>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</si>
  <si>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</si>
  <si>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</si>
  <si>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</si>
  <si>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</si>
  <si>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</si>
  <si>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</si>
  <si>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</si>
  <si>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</si>
  <si>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</si>
  <si>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</si>
  <si>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</si>
  <si>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</si>
  <si>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</si>
  <si>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</si>
  <si>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</si>
  <si>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</si>
  <si>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</si>
  <si>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</si>
  <si>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</si>
  <si>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</si>
  <si>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</si>
  <si>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</si>
  <si>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</si>
  <si>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</si>
  <si>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</si>
  <si>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</si>
  <si>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</si>
  <si>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</si>
  <si>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</si>
  <si>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</si>
  <si>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</si>
  <si>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</si>
  <si>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</si>
  <si>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</si>
  <si>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</si>
  <si>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</si>
  <si>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</si>
  <si>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</si>
  <si>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</si>
  <si>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</si>
  <si>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</si>
  <si>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</si>
  <si>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</si>
  <si>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</si>
  <si>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</si>
  <si>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</si>
  <si>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</si>
  <si>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</si>
  <si>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</si>
  <si>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</si>
  <si>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</si>
  <si>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</si>
  <si>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</si>
  <si>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</si>
  <si>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</si>
  <si>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</si>
  <si>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</si>
  <si>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</si>
  <si>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</si>
  <si>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</si>
  <si>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</si>
  <si>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</si>
  <si>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</si>
  <si>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</si>
  <si>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</si>
  <si>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</si>
  <si>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</si>
  <si>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</si>
  <si>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</si>
  <si>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</si>
  <si>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</si>
  <si>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</si>
  <si>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</si>
  <si>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</si>
  <si>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</si>
  <si>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</si>
  <si>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</si>
  <si>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</si>
  <si>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</si>
  <si>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</si>
  <si>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</si>
  <si>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</si>
  <si>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</si>
  <si>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</si>
  <si>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</si>
  <si>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</si>
  <si>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</si>
  <si>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</si>
  <si>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</si>
  <si>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</si>
  <si>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</si>
  <si>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</si>
  <si>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</si>
  <si>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</si>
  <si>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</si>
  <si>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</si>
  <si>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</si>
  <si>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</si>
  <si>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</si>
  <si>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</si>
  <si>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</si>
  <si>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</si>
  <si>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</si>
  <si>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</si>
  <si>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</si>
  <si>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</si>
  <si>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</si>
  <si>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</si>
  <si>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</si>
  <si>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</si>
  <si>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</si>
  <si>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</si>
  <si>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</si>
  <si>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</si>
  <si>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</si>
  <si>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</si>
  <si>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</si>
  <si>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</si>
  <si>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</si>
  <si>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</si>
  <si>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</si>
  <si>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</si>
  <si>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</si>
  <si>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</si>
  <si>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</si>
  <si>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</si>
  <si>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</si>
  <si>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</si>
  <si>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</si>
  <si>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</si>
  <si>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</si>
  <si>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</si>
  <si>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</si>
  <si>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</si>
  <si>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</si>
  <si>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</si>
  <si>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</si>
  <si>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</si>
  <si>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</si>
  <si>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</si>
  <si>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</si>
  <si>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</si>
  <si>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</si>
  <si>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</si>
  <si>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</si>
  <si>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</si>
  <si>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</si>
  <si>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</si>
  <si>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</si>
  <si>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</si>
  <si>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</si>
  <si>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</si>
  <si>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</si>
  <si>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</si>
  <si>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</si>
  <si>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</si>
  <si>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</si>
  <si>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</si>
  <si>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</si>
  <si>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</si>
  <si>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</si>
  <si>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</si>
  <si>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</si>
  <si>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</si>
  <si>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</si>
  <si>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</si>
  <si>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</si>
  <si>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</si>
  <si>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</si>
  <si>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</si>
  <si>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</si>
  <si>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</si>
  <si>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</si>
  <si>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</si>
  <si>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</si>
  <si>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</si>
  <si>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</si>
  <si>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</si>
  <si>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</si>
  <si>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</si>
  <si>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</si>
  <si>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</si>
  <si>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</si>
  <si>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</si>
  <si>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</si>
  <si>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</si>
  <si>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</si>
  <si>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</si>
  <si>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</si>
  <si>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</si>
  <si>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</si>
  <si>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</si>
  <si>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</si>
  <si>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</si>
  <si>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</si>
  <si>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</si>
  <si>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</si>
  <si>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</si>
  <si>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</si>
  <si>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</si>
  <si>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</si>
  <si>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</si>
  <si>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</si>
  <si>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</si>
  <si>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</si>
  <si>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</si>
  <si>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</si>
  <si>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</si>
  <si>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</si>
  <si>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</si>
  <si>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</si>
  <si>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</si>
  <si>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</si>
  <si>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</si>
  <si>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</si>
  <si>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</si>
  <si>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</si>
  <si>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</si>
  <si>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</si>
  <si>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</si>
  <si>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</si>
  <si>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</si>
  <si>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</si>
  <si>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</si>
  <si>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</si>
  <si>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</si>
  <si>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</si>
  <si>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</si>
  <si>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</si>
  <si>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</si>
  <si>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</si>
  <si>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</si>
  <si>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</si>
  <si>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</si>
  <si>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</si>
  <si>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</si>
  <si>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</si>
  <si>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</si>
  <si>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</si>
  <si>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</si>
  <si>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</si>
  <si>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</si>
  <si>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</si>
  <si>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</si>
  <si>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</si>
  <si>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</si>
  <si>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</si>
  <si>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</si>
  <si>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</si>
  <si>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</si>
  <si>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</si>
  <si>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</si>
  <si>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</si>
  <si>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</si>
  <si>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</si>
  <si>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</si>
  <si>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</si>
  <si>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</si>
  <si>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</si>
  <si>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</si>
  <si>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</si>
  <si>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</si>
  <si>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</si>
  <si>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</si>
  <si>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</si>
  <si>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</si>
  <si>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</si>
  <si>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</si>
  <si>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</si>
  <si>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</si>
  <si>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</si>
  <si>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</si>
  <si>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</si>
  <si>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</si>
  <si>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</si>
  <si>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</si>
  <si>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</si>
  <si>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</si>
  <si>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</si>
  <si>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</si>
  <si>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</si>
  <si>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</si>
  <si>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</si>
  <si>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</si>
  <si>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</si>
  <si>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</si>
  <si>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</si>
  <si>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</si>
  <si>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</si>
  <si>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</si>
  <si>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</si>
  <si>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</si>
  <si>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</si>
  <si>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</si>
  <si>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</si>
  <si>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</si>
  <si>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</si>
  <si>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</si>
  <si>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</si>
  <si>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</si>
  <si>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</si>
  <si>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</si>
  <si>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</si>
  <si>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</si>
  <si>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</si>
  <si>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</si>
  <si>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</si>
  <si>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</si>
  <si>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</si>
  <si>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</si>
  <si>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</si>
  <si>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</si>
  <si>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</si>
  <si>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</si>
  <si>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</si>
  <si>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</si>
  <si>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</si>
  <si>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</si>
  <si>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</si>
  <si>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</si>
  <si>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</si>
  <si>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</si>
  <si>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</si>
  <si>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</si>
  <si>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</si>
  <si>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</si>
  <si>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</si>
  <si>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</si>
  <si>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</si>
  <si>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</si>
  <si>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</si>
  <si>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</si>
  <si>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</si>
  <si>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</si>
  <si>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</si>
  <si>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</si>
  <si>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</si>
  <si>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</si>
  <si>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</si>
  <si>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</si>
  <si>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</si>
  <si>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</si>
  <si>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</si>
  <si>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</si>
  <si>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</si>
  <si>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</si>
  <si>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</si>
  <si>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</si>
  <si>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</si>
  <si>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</si>
  <si>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</si>
  <si>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</si>
  <si>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</si>
  <si>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</si>
  <si>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</si>
  <si>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</si>
  <si>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</si>
  <si>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</si>
  <si>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</si>
  <si>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</si>
  <si>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</si>
  <si>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</si>
  <si>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</si>
  <si>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</si>
  <si>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</si>
  <si>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</si>
  <si>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</si>
  <si>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</si>
  <si>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</si>
  <si>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</si>
  <si>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</si>
  <si>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</si>
  <si>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</si>
  <si>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</si>
  <si>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</si>
  <si>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</si>
  <si>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</si>
  <si>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</si>
  <si>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</si>
  <si>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</si>
  <si>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</si>
  <si>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</si>
  <si>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</si>
  <si>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</si>
  <si>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</si>
  <si>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</si>
  <si>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</si>
  <si>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</si>
  <si>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</si>
  <si>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</si>
  <si>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</si>
  <si>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</si>
  <si>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</si>
  <si>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</si>
  <si>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</si>
  <si>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</si>
  <si>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</si>
  <si>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</si>
  <si>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</si>
  <si>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</si>
  <si>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</si>
  <si>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</si>
  <si>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</si>
  <si>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</si>
  <si>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</si>
  <si>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</si>
  <si>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</si>
  <si>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</si>
  <si>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</si>
  <si>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</si>
  <si>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</si>
  <si>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</si>
  <si>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</si>
  <si>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</si>
  <si>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</si>
  <si>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</si>
  <si>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</si>
  <si>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</si>
  <si>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</si>
  <si>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</si>
  <si>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</si>
  <si>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</si>
  <si>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</si>
  <si>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</si>
  <si>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</si>
  <si>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</si>
  <si>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</si>
  <si>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</si>
  <si>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</si>
  <si>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</si>
  <si>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</si>
  <si>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</si>
  <si>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</si>
  <si>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</si>
  <si>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</si>
  <si>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</si>
  <si>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</si>
  <si>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</si>
  <si>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</si>
  <si>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</si>
  <si>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</si>
  <si>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</si>
  <si>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</si>
  <si>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</si>
  <si>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</si>
  <si>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</si>
  <si>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</si>
  <si>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</si>
  <si>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</si>
  <si>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</si>
  <si>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</si>
  <si>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</si>
  <si>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</si>
  <si>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</si>
  <si>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</si>
  <si>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</si>
  <si>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</si>
  <si>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</si>
  <si>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</si>
  <si>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</si>
  <si>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</si>
  <si>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</si>
  <si>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</si>
  <si>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</si>
  <si>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</si>
  <si>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</si>
  <si>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</si>
  <si>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</si>
  <si>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</si>
  <si>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</si>
  <si>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</si>
  <si>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</si>
  <si>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</si>
  <si>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</si>
  <si>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</si>
  <si>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</si>
  <si>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</si>
  <si>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</si>
  <si>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</si>
  <si>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</si>
  <si>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</si>
  <si>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</si>
  <si>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</si>
  <si>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</si>
  <si>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</si>
  <si>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</si>
  <si>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</si>
  <si>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</si>
  <si>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</si>
  <si>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</si>
  <si>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</si>
  <si>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</si>
  <si>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</si>
  <si>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</si>
  <si>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</si>
  <si>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</si>
  <si>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</si>
  <si>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</si>
  <si>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</si>
  <si>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</si>
  <si>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</si>
  <si>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</si>
  <si>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</si>
  <si>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</si>
  <si>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</si>
  <si>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</si>
  <si>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</si>
  <si>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</si>
  <si>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</si>
  <si>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</si>
  <si>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</si>
  <si>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</si>
  <si>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</si>
  <si>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</si>
  <si>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</si>
  <si>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</si>
  <si>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</si>
  <si>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</si>
  <si>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</si>
  <si>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</si>
  <si>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</si>
  <si>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</si>
  <si>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</si>
  <si>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</si>
  <si>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</si>
  <si>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</si>
  <si>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</si>
  <si>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</si>
  <si>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</si>
  <si>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</si>
  <si>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</si>
  <si>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</si>
  <si>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</si>
  <si>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</si>
  <si>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</si>
  <si>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</si>
  <si>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</si>
  <si>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</si>
  <si>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</si>
  <si>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</si>
  <si>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</si>
  <si>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</si>
  <si>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</si>
  <si>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</si>
  <si>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</si>
  <si>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</si>
  <si>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</si>
  <si>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</si>
  <si>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</si>
  <si>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</si>
  <si>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</si>
  <si>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</si>
  <si>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</si>
  <si>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</si>
  <si>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</si>
  <si>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</si>
  <si>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</si>
  <si>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</si>
  <si>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</si>
  <si>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</si>
  <si>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</si>
  <si>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</si>
  <si>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</si>
  <si>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</si>
  <si>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</si>
  <si>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</si>
  <si>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</si>
  <si>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</si>
  <si>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</si>
  <si>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</si>
  <si>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</si>
  <si>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</si>
  <si>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</si>
  <si>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</si>
  <si>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</si>
  <si>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</si>
  <si>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</si>
  <si>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</si>
  <si>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</si>
  <si>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</si>
  <si>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</si>
  <si>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</si>
  <si>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</si>
  <si>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</si>
  <si>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</si>
  <si>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</si>
  <si>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</si>
  <si>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</si>
  <si>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</si>
  <si>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</si>
  <si>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</si>
  <si>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</si>
  <si>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</si>
  <si>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</si>
  <si>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</si>
  <si>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</si>
  <si>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</si>
  <si>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</si>
  <si>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</si>
  <si>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</si>
  <si>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</si>
  <si>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</si>
  <si>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</si>
  <si>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</si>
  <si>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</si>
  <si>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</si>
  <si>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</si>
  <si>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</si>
  <si>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</si>
  <si>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</si>
  <si>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</si>
  <si>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</si>
  <si>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</si>
  <si>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</si>
  <si>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</si>
  <si>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</si>
  <si>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</si>
  <si>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</si>
  <si>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</si>
  <si>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</si>
  <si>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</si>
  <si>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</si>
  <si>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</si>
  <si>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</si>
  <si>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</si>
  <si>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</si>
  <si>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</si>
  <si>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</si>
  <si>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</si>
  <si>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</si>
  <si>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</si>
  <si>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</si>
  <si>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</si>
  <si>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</si>
  <si>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</si>
  <si>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</si>
  <si>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</si>
  <si>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</si>
  <si>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</si>
  <si>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</si>
  <si>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</si>
  <si>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</si>
  <si>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</si>
  <si>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</si>
  <si>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</si>
  <si>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</si>
  <si>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</si>
  <si>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</si>
  <si>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</si>
  <si>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</si>
  <si>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</si>
  <si>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</si>
  <si>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</si>
  <si>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</si>
  <si>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</si>
  <si>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</si>
  <si>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</si>
  <si>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</si>
  <si>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</si>
  <si>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</si>
  <si>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</si>
  <si>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</si>
  <si>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</si>
  <si>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</si>
  <si>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</si>
  <si>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</si>
  <si>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</si>
  <si>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</si>
  <si>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</si>
  <si>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</si>
  <si>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</si>
  <si>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</si>
  <si>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</si>
  <si>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</si>
  <si>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</si>
  <si>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</si>
  <si>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</si>
  <si>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</si>
  <si>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</si>
  <si>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</si>
  <si>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</si>
  <si>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</si>
  <si>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</si>
  <si>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</si>
  <si>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</si>
  <si>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</si>
  <si>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</si>
  <si>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</si>
  <si>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</si>
  <si>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</si>
  <si>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</si>
  <si>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</si>
  <si>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</si>
  <si>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</si>
  <si>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</si>
  <si>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</si>
  <si>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</si>
  <si>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</si>
  <si>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</si>
  <si>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</si>
  <si>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</si>
  <si>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</si>
  <si>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</si>
  <si>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</si>
  <si>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</si>
  <si>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</si>
  <si>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</si>
  <si>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</si>
  <si>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</si>
  <si>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</si>
  <si>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</si>
  <si>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</si>
  <si>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</si>
  <si>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</si>
  <si>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</si>
  <si>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</si>
  <si>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</si>
  <si>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</si>
  <si>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</si>
  <si>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</si>
  <si>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</si>
  <si>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</si>
  <si>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</si>
  <si>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</si>
  <si>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</si>
  <si>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</si>
  <si>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</si>
  <si>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</si>
  <si>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</si>
  <si>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</si>
  <si>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</si>
  <si>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</si>
  <si>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</si>
  <si>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</si>
  <si>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</si>
  <si>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</si>
  <si>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</si>
  <si>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</si>
  <si>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</si>
  <si>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</si>
  <si>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</si>
  <si>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</si>
  <si>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</si>
  <si>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</si>
  <si>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</si>
  <si>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</si>
  <si>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</si>
  <si>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</si>
  <si>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</si>
  <si>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</si>
  <si>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</si>
  <si>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</si>
  <si>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</si>
  <si>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</si>
  <si>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</si>
  <si>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</si>
  <si>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</si>
  <si>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</si>
  <si>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</si>
  <si>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</si>
  <si>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</si>
  <si>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</si>
  <si>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</si>
  <si>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</si>
  <si>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</si>
  <si>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</si>
  <si>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</si>
  <si>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</si>
  <si>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</si>
  <si>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</si>
  <si>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</si>
  <si>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</si>
  <si>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</si>
  <si>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</si>
  <si>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</si>
  <si>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</si>
  <si>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</si>
  <si>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</si>
  <si>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</si>
  <si>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</si>
  <si>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</si>
  <si>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</si>
  <si>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</si>
  <si>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</si>
  <si>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</si>
  <si>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</si>
  <si>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</si>
  <si>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</si>
  <si>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</si>
  <si>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</si>
  <si>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</si>
  <si>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</si>
  <si>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</si>
  <si>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</si>
  <si>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</si>
  <si>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</si>
  <si>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</si>
  <si>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</si>
  <si>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</si>
  <si>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</si>
  <si>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</si>
  <si>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</si>
  <si>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</si>
  <si>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</si>
  <si>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</si>
  <si>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</si>
  <si>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</si>
  <si>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</si>
  <si>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</si>
  <si>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</si>
  <si>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</si>
  <si>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</si>
  <si>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</si>
  <si>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</si>
  <si>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</si>
  <si>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</si>
  <si>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</si>
  <si>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</si>
  <si>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</si>
  <si>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</si>
  <si>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</si>
  <si>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</si>
  <si>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</si>
  <si>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</si>
  <si>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</si>
  <si>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</si>
  <si>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</si>
  <si>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</si>
  <si>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</si>
  <si>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</si>
  <si>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</si>
  <si>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</si>
  <si>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</si>
  <si>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</si>
  <si>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</si>
  <si>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</si>
  <si>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</si>
  <si>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</si>
  <si>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</si>
  <si>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</si>
  <si>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</si>
  <si>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</si>
  <si>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</si>
  <si>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</si>
  <si>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</si>
  <si>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</si>
  <si>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</si>
  <si>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</si>
  <si>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</si>
  <si>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</si>
  <si>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</si>
  <si>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</si>
  <si>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</si>
  <si>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</si>
  <si>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</si>
  <si>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</si>
  <si>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</si>
  <si>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</si>
  <si>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</si>
  <si>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</si>
  <si>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</si>
  <si>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</si>
  <si>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</si>
  <si>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</si>
  <si>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</si>
  <si>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</si>
  <si>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</si>
  <si>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</si>
  <si>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</si>
  <si>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</si>
  <si>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</si>
  <si>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</si>
  <si>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</si>
  <si>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</si>
  <si>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</si>
  <si>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</si>
  <si>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</si>
  <si>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</si>
  <si>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</si>
  <si>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</si>
  <si>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</si>
  <si>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</si>
  <si>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</si>
  <si>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</si>
  <si>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</si>
  <si>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</si>
  <si>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</si>
  <si>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</si>
  <si>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</si>
  <si>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</si>
  <si>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</si>
  <si>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</si>
  <si>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</si>
  <si>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</si>
  <si>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</si>
  <si>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</si>
  <si>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</si>
  <si>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</si>
  <si>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</si>
  <si>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</si>
  <si>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</si>
  <si>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</si>
  <si>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</si>
  <si>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</si>
  <si>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</si>
  <si>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</si>
  <si>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</si>
  <si>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</si>
  <si>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</si>
  <si>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</si>
  <si>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</si>
  <si>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</si>
  <si>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</si>
  <si>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</si>
  <si>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</si>
  <si>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</si>
  <si>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</si>
  <si>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</si>
  <si>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</si>
  <si>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</si>
  <si>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</si>
  <si>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</si>
  <si>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</si>
  <si>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</si>
  <si>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</si>
  <si>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</si>
  <si>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</si>
  <si>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</si>
  <si>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</si>
  <si>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</si>
  <si>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</si>
  <si>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</si>
  <si>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</si>
  <si>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</si>
  <si>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</si>
  <si>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</si>
  <si>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</si>
  <si>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</si>
  <si>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</si>
  <si>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</si>
  <si>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</si>
  <si>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</si>
  <si>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</si>
  <si>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</si>
  <si>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</si>
  <si>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</si>
  <si>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</si>
  <si>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</si>
  <si>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</si>
  <si>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</si>
  <si>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</si>
  <si>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</si>
  <si>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</si>
  <si>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</si>
  <si>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</si>
  <si>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</si>
  <si>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</si>
  <si>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</si>
  <si>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</si>
  <si>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</si>
  <si>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</si>
  <si>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</si>
  <si>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</si>
  <si>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</si>
  <si>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</si>
  <si>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</si>
  <si>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</si>
  <si>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</si>
  <si>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</si>
  <si>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</si>
  <si>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</si>
  <si>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</si>
  <si>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</si>
  <si>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</si>
  <si>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</si>
  <si>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</si>
  <si>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</si>
  <si>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</si>
  <si>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</si>
  <si>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</si>
  <si>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</si>
  <si>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</si>
  <si>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</si>
  <si>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</si>
  <si>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</si>
  <si>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</si>
  <si>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</si>
  <si>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</si>
  <si>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</si>
  <si>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</si>
  <si>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</si>
  <si>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</si>
  <si>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</si>
  <si>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</si>
  <si>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</si>
  <si>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</si>
  <si>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</si>
  <si>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</si>
  <si>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</si>
  <si>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</si>
  <si>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</si>
  <si>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</si>
  <si>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</si>
  <si>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</si>
  <si>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</si>
  <si>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</si>
  <si>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</si>
  <si>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</si>
  <si>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</si>
  <si>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</si>
  <si>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</si>
  <si>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</si>
  <si>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</si>
  <si>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</si>
  <si>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</si>
  <si>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</si>
  <si>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</si>
  <si>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</si>
  <si>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</si>
  <si>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</si>
  <si>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</si>
  <si>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</si>
  <si>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</si>
  <si>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</si>
  <si>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</si>
  <si>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</si>
  <si>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</si>
  <si>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</si>
  <si>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</si>
  <si>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</si>
  <si>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</si>
  <si>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</si>
  <si>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</si>
  <si>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</si>
  <si>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</si>
  <si>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</si>
  <si>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</si>
  <si>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</si>
  <si>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</si>
  <si>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</si>
  <si>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</si>
  <si>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</si>
  <si>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</si>
  <si>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</si>
  <si>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</si>
  <si>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</si>
  <si>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</si>
  <si>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</si>
  <si>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</si>
  <si>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</si>
  <si>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</si>
  <si>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</si>
  <si>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</si>
  <si>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</si>
  <si>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</si>
  <si>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</si>
  <si>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</si>
  <si>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</si>
  <si>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</si>
  <si>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</si>
  <si>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</si>
  <si>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</si>
  <si>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</si>
  <si>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</si>
  <si>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</si>
  <si>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</si>
  <si>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</si>
  <si>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</si>
  <si>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</si>
  <si>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</si>
  <si>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</si>
  <si>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</si>
  <si>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</si>
  <si>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</si>
  <si>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</si>
  <si>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</si>
  <si>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</si>
  <si>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</si>
  <si>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</si>
  <si>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</si>
  <si>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</si>
  <si>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</si>
  <si>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</si>
  <si>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</si>
  <si>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</si>
  <si>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</si>
  <si>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</si>
  <si>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</si>
  <si>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</si>
  <si>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</si>
  <si>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</si>
  <si>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</si>
  <si>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</si>
  <si>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</si>
  <si>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</si>
  <si>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</si>
  <si>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</si>
  <si>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</si>
  <si>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</si>
  <si>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</si>
  <si>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</si>
  <si>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</si>
  <si>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</si>
  <si>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</si>
  <si>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</si>
  <si>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</si>
  <si>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</si>
  <si>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</si>
  <si>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</si>
  <si>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</si>
  <si>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</si>
  <si>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</si>
  <si>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</si>
  <si>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</si>
  <si>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</si>
  <si>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</si>
  <si>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</si>
  <si>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</si>
  <si>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</si>
  <si>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</si>
  <si>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</si>
  <si>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</si>
  <si>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</si>
  <si>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</si>
  <si>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</si>
  <si>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</si>
  <si>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</si>
  <si>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</si>
  <si>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</si>
  <si>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</si>
  <si>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</si>
  <si>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</si>
  <si>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</si>
  <si>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</si>
  <si>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</si>
  <si>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</si>
  <si>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</si>
  <si>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</si>
  <si>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</si>
  <si>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</si>
  <si>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</si>
  <si>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</si>
  <si>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</si>
  <si>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</si>
  <si>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</si>
  <si>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</si>
  <si>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</si>
  <si>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</si>
  <si>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</si>
  <si>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</si>
  <si>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</si>
  <si>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</si>
  <si>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</si>
  <si>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</si>
  <si>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</si>
  <si>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</si>
  <si>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</si>
  <si>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</si>
  <si>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</si>
  <si>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</si>
  <si>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</si>
  <si>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</si>
  <si>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</si>
  <si>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</si>
  <si>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</si>
  <si>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</si>
  <si>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</si>
  <si>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</si>
  <si>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</si>
  <si>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</si>
  <si>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</si>
  <si>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</si>
  <si>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</si>
  <si>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</si>
  <si>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</si>
  <si>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</si>
  <si>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</si>
  <si>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</si>
  <si>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</si>
  <si>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</si>
  <si>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</si>
  <si>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</si>
  <si>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</si>
  <si>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</si>
  <si>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</si>
  <si>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</si>
  <si>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</si>
  <si>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</si>
  <si>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</si>
  <si>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</si>
  <si>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</si>
  <si>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</si>
  <si>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</si>
  <si>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</si>
  <si>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</si>
  <si>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</si>
  <si>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</si>
  <si>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</si>
  <si>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</si>
  <si>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</si>
  <si>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</si>
  <si>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</si>
  <si>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</si>
  <si>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</si>
  <si>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</si>
  <si>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</si>
  <si>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</si>
  <si>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</si>
  <si>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</si>
  <si>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</si>
  <si>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</si>
  <si>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</si>
  <si>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</si>
  <si>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</si>
  <si>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</si>
  <si>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</si>
  <si>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</si>
  <si>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</si>
  <si>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</si>
  <si>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</si>
  <si>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</si>
  <si>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</si>
  <si>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</si>
  <si>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</si>
  <si>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</si>
  <si>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</si>
  <si>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</si>
  <si>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</si>
  <si>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</si>
  <si>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</si>
  <si>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</si>
  <si>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</si>
  <si>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</si>
  <si>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</si>
  <si>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</si>
  <si>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</si>
  <si>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</si>
  <si>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</si>
  <si>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</si>
  <si>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</si>
  <si>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</si>
  <si>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</si>
  <si>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</si>
  <si>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</si>
  <si>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</si>
  <si>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</si>
  <si>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</si>
  <si>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</si>
  <si>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</si>
  <si>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</si>
  <si>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</si>
  <si>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</si>
  <si>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</si>
  <si>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</si>
  <si>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</si>
  <si>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</si>
  <si>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</si>
  <si>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</si>
  <si>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</si>
  <si>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</si>
  <si>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</si>
  <si>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</si>
  <si>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</si>
  <si>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</si>
  <si>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</si>
  <si>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</si>
  <si>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</si>
  <si>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</si>
  <si>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</si>
  <si>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</si>
  <si>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</si>
  <si>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</si>
  <si>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</si>
  <si>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</si>
  <si>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</si>
  <si>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</si>
  <si>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</si>
  <si>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</si>
  <si>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</si>
  <si>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</si>
  <si>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</si>
  <si>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</si>
  <si>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</si>
  <si>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</si>
  <si>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</si>
  <si>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</si>
  <si>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</si>
  <si>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</si>
  <si>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</si>
  <si>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</si>
  <si>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</si>
  <si>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</si>
  <si>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</si>
  <si>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</si>
  <si>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</si>
  <si>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</si>
  <si>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</si>
  <si>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</si>
  <si>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</si>
  <si>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</si>
  <si>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</si>
  <si>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</si>
  <si>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</si>
  <si>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</si>
  <si>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</si>
  <si>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</si>
  <si>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</si>
  <si>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</si>
  <si>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</si>
  <si>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</si>
  <si>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</si>
  <si>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</si>
  <si>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</si>
  <si>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</si>
  <si>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</si>
  <si>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</si>
  <si>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</si>
  <si>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</si>
  <si>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</si>
  <si>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</si>
  <si>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</si>
  <si>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</si>
  <si>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</si>
  <si>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</si>
  <si>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</si>
  <si>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</si>
  <si>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</si>
  <si>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</si>
  <si>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</si>
  <si>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</si>
  <si>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</si>
  <si>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</si>
  <si>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</si>
  <si>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</si>
  <si>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</si>
  <si>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</si>
  <si>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</si>
  <si>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</si>
  <si>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</si>
  <si>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</si>
  <si>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</si>
  <si>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</si>
  <si>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</si>
  <si>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</si>
  <si>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</si>
  <si>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</si>
  <si>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</si>
  <si>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</si>
  <si>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</si>
  <si>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</si>
  <si>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</si>
  <si>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</si>
  <si>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</si>
  <si>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</si>
  <si>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</si>
  <si>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</si>
  <si>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</si>
  <si>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</si>
  <si>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</si>
  <si>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</si>
  <si>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</si>
  <si>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</si>
  <si>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</si>
  <si>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</si>
  <si>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</si>
  <si>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</si>
  <si>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</si>
  <si>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</si>
  <si>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</si>
  <si>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</si>
  <si>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</si>
  <si>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</si>
  <si>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</si>
  <si>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</si>
  <si>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</si>
  <si>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</si>
  <si>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</si>
  <si>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</si>
  <si>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</si>
  <si>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</si>
  <si>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</si>
  <si>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</si>
  <si>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</si>
  <si>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</si>
  <si>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</si>
  <si>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</si>
  <si>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</si>
  <si>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</si>
  <si>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</si>
  <si>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</si>
  <si>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</si>
  <si>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</si>
  <si>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</si>
  <si>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</si>
  <si>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</si>
  <si>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</si>
  <si>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</si>
  <si>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</si>
  <si>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</si>
  <si>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</si>
  <si>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</si>
  <si>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</si>
  <si>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</si>
  <si>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</si>
  <si>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</si>
  <si>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</si>
  <si>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</si>
  <si>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</si>
  <si>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</si>
  <si>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</si>
  <si>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</si>
  <si>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</si>
  <si>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</si>
  <si>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</si>
  <si>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</si>
  <si>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</si>
  <si>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</si>
  <si>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</si>
  <si>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</si>
  <si>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</si>
  <si>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</si>
  <si>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</si>
  <si>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</si>
  <si>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</si>
  <si>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</si>
  <si>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</si>
  <si>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</si>
  <si>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</si>
  <si>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</si>
  <si>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</si>
  <si>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</si>
  <si>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</si>
  <si>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</si>
  <si>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</si>
  <si>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</si>
  <si>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</si>
  <si>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</si>
  <si>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</si>
  <si>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</si>
  <si>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</si>
  <si>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</si>
  <si>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</si>
  <si>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</si>
  <si>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</si>
  <si>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</si>
  <si>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</si>
  <si>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</si>
  <si>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</si>
  <si>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</si>
  <si>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</si>
  <si>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</si>
  <si>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</si>
  <si>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</si>
  <si>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</si>
  <si>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</si>
  <si>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</si>
  <si>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</si>
  <si>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</si>
  <si>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</si>
  <si>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</si>
  <si>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</si>
  <si>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</si>
  <si>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</si>
  <si>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</si>
  <si>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</si>
  <si>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</si>
  <si>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</si>
  <si>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</si>
  <si>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</si>
  <si>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</si>
  <si>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</si>
  <si>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</si>
  <si>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</si>
  <si>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</si>
  <si>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</si>
  <si>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</si>
  <si>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</si>
  <si>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</si>
  <si>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</si>
  <si>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</si>
  <si>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</si>
  <si>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</si>
  <si>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</si>
  <si>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</si>
  <si>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</si>
  <si>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</si>
  <si>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</si>
  <si>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</si>
  <si>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</si>
  <si>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</si>
  <si>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</si>
  <si>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</si>
  <si>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</si>
  <si>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</si>
  <si>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</si>
  <si>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</si>
  <si>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</si>
  <si>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</si>
  <si>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</si>
  <si>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</si>
  <si>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</si>
  <si>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</si>
  <si>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</si>
  <si>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</si>
  <si>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</si>
  <si>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</si>
  <si>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</si>
  <si>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</si>
  <si>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</si>
  <si>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</si>
  <si>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</si>
  <si>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</si>
  <si>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</si>
  <si>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</si>
  <si>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</si>
  <si>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</si>
  <si>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</si>
  <si>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</si>
  <si>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</si>
  <si>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</si>
  <si>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</si>
  <si>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</si>
  <si>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</si>
  <si>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</si>
  <si>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</si>
  <si>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</si>
  <si>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</si>
  <si>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</si>
  <si>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</si>
  <si>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</si>
  <si>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</si>
  <si>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</si>
  <si>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</si>
  <si>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</si>
  <si>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</si>
  <si>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</si>
  <si>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</si>
  <si>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</si>
  <si>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</si>
  <si>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</si>
  <si>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</si>
  <si>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</si>
  <si>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</si>
  <si>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</si>
  <si>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</si>
  <si>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</si>
  <si>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</si>
  <si>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</si>
  <si>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</si>
  <si>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</si>
  <si>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</si>
  <si>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</si>
  <si>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</si>
  <si>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</si>
  <si>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</si>
  <si>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</si>
  <si>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</si>
  <si>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</si>
  <si>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</si>
  <si>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</si>
  <si>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</si>
  <si>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</si>
  <si>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</si>
  <si>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</si>
  <si>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</si>
  <si>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</si>
  <si>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</si>
  <si>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</si>
  <si>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</si>
  <si>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</si>
  <si>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</si>
  <si>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</si>
  <si>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</si>
  <si>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</si>
  <si>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</si>
  <si>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</si>
  <si>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</si>
  <si>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</si>
  <si>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</si>
  <si>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</si>
  <si>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</si>
  <si>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</si>
  <si>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</si>
  <si>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</si>
  <si>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</si>
  <si>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</si>
  <si>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</si>
  <si>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</si>
  <si>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</si>
  <si>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</si>
  <si>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</si>
  <si>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</si>
  <si>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</si>
  <si>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</si>
  <si>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</si>
  <si>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</si>
  <si>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</si>
  <si>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</si>
  <si>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</si>
  <si>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</si>
  <si>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</si>
  <si>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</si>
  <si>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</si>
  <si>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</si>
  <si>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</si>
  <si>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</si>
  <si>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</si>
  <si>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</si>
  <si>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</si>
  <si>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</si>
  <si>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</si>
  <si>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</si>
  <si>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</si>
  <si>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</si>
  <si>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</si>
  <si>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</si>
  <si>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</si>
  <si>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</si>
  <si>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</si>
  <si>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</si>
  <si>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</si>
  <si>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</si>
  <si>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</si>
  <si>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</si>
  <si>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</si>
  <si>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</si>
  <si>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</si>
  <si>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</si>
  <si>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</si>
  <si>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</si>
  <si>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</si>
  <si>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</si>
  <si>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</si>
  <si>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</si>
  <si>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</si>
  <si>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</si>
  <si>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</si>
  <si>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</si>
  <si>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</si>
  <si>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</si>
  <si>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</si>
  <si>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</si>
  <si>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</si>
  <si>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</si>
  <si>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</si>
  <si>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</si>
  <si>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</si>
  <si>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</si>
  <si>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</si>
  <si>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</si>
  <si>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</si>
  <si>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</si>
  <si>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</si>
  <si>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</si>
  <si>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</si>
  <si>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</si>
  <si>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</si>
  <si>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</si>
  <si>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</si>
  <si>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</si>
  <si>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</si>
  <si>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</si>
  <si>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</si>
  <si>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</si>
  <si>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</si>
  <si>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</si>
  <si>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</si>
  <si>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</si>
  <si>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</si>
  <si>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</si>
  <si>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</si>
  <si>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</si>
  <si>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</si>
  <si>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</si>
  <si>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</si>
  <si>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</si>
  <si>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</si>
  <si>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</si>
  <si>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</si>
  <si>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</si>
  <si>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</si>
  <si>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</si>
  <si>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</si>
  <si>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</si>
  <si>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</si>
  <si>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</si>
  <si>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</si>
  <si>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</si>
  <si>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</si>
  <si>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</si>
  <si>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</si>
  <si>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</si>
  <si>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</si>
  <si>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</si>
  <si>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</si>
  <si>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</si>
  <si>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</si>
  <si>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</si>
  <si>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</si>
  <si>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</si>
  <si>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</si>
  <si>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</si>
  <si>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</si>
  <si>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</si>
  <si>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</si>
  <si>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</si>
  <si>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</si>
  <si>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</si>
  <si>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</si>
  <si>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</si>
  <si>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</si>
  <si>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</si>
  <si>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</si>
  <si>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</si>
  <si>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</si>
  <si>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</si>
  <si>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</si>
  <si>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</si>
  <si>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</si>
  <si>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</si>
  <si>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</si>
  <si>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</si>
  <si>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</si>
  <si>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</si>
  <si>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</si>
  <si>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</si>
  <si>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</si>
  <si>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</si>
  <si>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</si>
  <si>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</si>
  <si>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</si>
  <si>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</si>
  <si>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</si>
  <si>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</si>
  <si>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</si>
  <si>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</si>
  <si>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</si>
  <si>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</si>
  <si>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</si>
  <si>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</si>
  <si>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</si>
  <si>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</si>
  <si>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</si>
  <si>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</si>
  <si>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</si>
  <si>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</si>
  <si>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</si>
  <si>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</si>
  <si>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</si>
  <si>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</si>
  <si>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</si>
  <si>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</si>
  <si>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</si>
  <si>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</si>
  <si>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</si>
  <si>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</si>
  <si>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</si>
  <si>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</si>
  <si>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</si>
  <si>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</si>
  <si>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</si>
  <si>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</si>
  <si>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</si>
  <si>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</si>
  <si>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</si>
  <si>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</si>
  <si>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</si>
  <si>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</si>
  <si>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</si>
  <si>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</si>
  <si>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</si>
  <si>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</si>
  <si>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</si>
  <si>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</si>
  <si>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</si>
  <si>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</si>
  <si>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</si>
  <si>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</si>
  <si>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</si>
  <si>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</si>
  <si>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</si>
  <si>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</si>
  <si>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</si>
  <si>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</si>
  <si>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</si>
  <si>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</si>
  <si>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</si>
  <si>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</si>
  <si>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</si>
  <si>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</si>
  <si>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</si>
  <si>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</si>
  <si>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</si>
  <si>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</si>
  <si>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</si>
  <si>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</si>
  <si>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</si>
  <si>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</si>
  <si>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</si>
  <si>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</si>
  <si>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</si>
  <si>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</si>
  <si>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</si>
  <si>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</si>
  <si>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</si>
  <si>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</si>
  <si>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</si>
  <si>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</si>
  <si>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</si>
  <si>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</si>
  <si>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</si>
  <si>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</si>
  <si>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</si>
  <si>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</si>
  <si>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</si>
  <si>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</si>
  <si>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</si>
  <si>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</si>
  <si>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</si>
  <si>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</si>
  <si>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</si>
  <si>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</si>
  <si>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</si>
  <si>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</si>
  <si>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</si>
  <si>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</si>
  <si>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</si>
  <si>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</si>
  <si>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</si>
  <si>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</si>
  <si>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</si>
  <si>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</si>
  <si>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</si>
  <si>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</si>
  <si>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</si>
  <si>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</si>
  <si>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</si>
  <si>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</si>
  <si>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</si>
  <si>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</si>
  <si>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</si>
  <si>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</si>
  <si>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</si>
  <si>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</si>
  <si>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</si>
  <si>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</si>
  <si>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</si>
  <si>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</si>
  <si>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</si>
  <si>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</si>
  <si>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</si>
  <si>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</si>
  <si>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</si>
  <si>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</si>
  <si>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</si>
  <si>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</si>
  <si>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</si>
  <si>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</si>
  <si>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</si>
  <si>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</si>
  <si>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</si>
  <si>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</si>
  <si>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</si>
  <si>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</si>
  <si>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</si>
  <si>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</si>
  <si>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</si>
  <si>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</si>
  <si>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</si>
  <si>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</si>
  <si>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</si>
  <si>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</si>
  <si>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</si>
  <si>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</si>
  <si>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</si>
  <si>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</si>
  <si>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</si>
  <si>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</si>
  <si>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</si>
  <si>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</si>
  <si>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</si>
  <si>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</si>
  <si>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</si>
  <si>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</si>
  <si>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</si>
  <si>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</si>
  <si>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</si>
  <si>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</si>
  <si>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</si>
  <si>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</si>
  <si>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</si>
  <si>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</si>
  <si>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</si>
  <si>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</si>
  <si>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</si>
  <si>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</si>
  <si>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</si>
  <si>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</si>
  <si>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</si>
  <si>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</si>
  <si>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</si>
  <si>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</si>
  <si>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</si>
  <si>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</si>
  <si>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</si>
  <si>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</si>
  <si>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</si>
  <si>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</si>
  <si>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</si>
  <si>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</si>
  <si>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</si>
  <si>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</si>
  <si>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</si>
  <si>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</si>
  <si>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</si>
  <si>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</si>
  <si>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</si>
  <si>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</si>
  <si>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</si>
  <si>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</si>
  <si>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</si>
  <si>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</si>
  <si>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</si>
  <si>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</si>
  <si>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</si>
  <si>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</si>
  <si>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</si>
  <si>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</si>
  <si>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</si>
  <si>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</si>
  <si>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</si>
  <si>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</si>
  <si>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</si>
  <si>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</si>
  <si>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</si>
  <si>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</si>
  <si>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</si>
  <si>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</si>
  <si>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</si>
  <si>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</si>
  <si>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</si>
  <si>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</si>
  <si>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</si>
  <si>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</si>
  <si>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</si>
  <si>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</si>
  <si>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</si>
  <si>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</si>
  <si>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</si>
  <si>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</si>
  <si>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</si>
  <si>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</si>
  <si>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</si>
  <si>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</si>
  <si>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</si>
  <si>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</si>
  <si>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</si>
  <si>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</si>
  <si>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</si>
  <si>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</si>
  <si>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</si>
  <si>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</si>
  <si>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</si>
  <si>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</si>
  <si>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</si>
  <si>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</si>
  <si>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</si>
  <si>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</si>
  <si>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</si>
  <si>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</si>
  <si>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</si>
  <si>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</si>
  <si>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</si>
  <si>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</si>
  <si>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</si>
  <si>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</si>
  <si>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</si>
  <si>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</si>
  <si>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</si>
  <si>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</si>
  <si>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</si>
  <si>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</si>
  <si>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</si>
  <si>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</si>
  <si>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</si>
  <si>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</si>
  <si>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</si>
  <si>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</si>
  <si>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</si>
  <si>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</si>
  <si>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</si>
  <si>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</si>
  <si>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</si>
  <si>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</si>
  <si>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</si>
  <si>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</si>
  <si>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</si>
  <si>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</si>
  <si>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</si>
  <si>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</si>
  <si>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</si>
  <si>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</si>
  <si>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</si>
  <si>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</si>
  <si>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</si>
  <si>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</si>
  <si>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</si>
  <si>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</si>
  <si>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</si>
  <si>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</si>
  <si>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</si>
  <si>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</si>
  <si>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</si>
  <si>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</si>
  <si>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</si>
  <si>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</si>
  <si>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</si>
  <si>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</si>
  <si>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</si>
  <si>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</si>
  <si>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</si>
  <si>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</si>
  <si>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</si>
  <si>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</si>
  <si>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</si>
  <si>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</si>
  <si>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</si>
  <si>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</si>
  <si>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</si>
  <si>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</si>
  <si>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</si>
  <si>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</si>
  <si>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</si>
  <si>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</si>
  <si>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</si>
  <si>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</si>
  <si>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</si>
  <si>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</si>
  <si>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</si>
  <si>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</si>
  <si>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</si>
  <si>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</si>
  <si>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</si>
  <si>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</si>
  <si>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</si>
  <si>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</si>
  <si>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</si>
  <si>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</si>
  <si>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</si>
  <si>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</si>
  <si>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</si>
  <si>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</si>
  <si>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</si>
  <si>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</si>
  <si>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</si>
  <si>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</si>
  <si>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</si>
  <si>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</si>
  <si>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</si>
  <si>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</si>
  <si>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</si>
  <si>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</si>
  <si>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</si>
  <si>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</si>
  <si>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</si>
  <si>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</si>
  <si>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</si>
  <si>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</si>
  <si>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</si>
  <si>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</si>
  <si>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</si>
  <si>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</si>
  <si>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</si>
  <si>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</si>
  <si>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</si>
  <si>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</si>
  <si>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</si>
  <si>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</si>
  <si>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</si>
  <si>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</si>
  <si>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</si>
  <si>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</si>
  <si>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</si>
  <si>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</si>
  <si>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</si>
  <si>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</si>
  <si>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</si>
  <si>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</si>
  <si>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</si>
  <si>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</si>
  <si>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</si>
  <si>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</si>
  <si>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</si>
  <si>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</si>
  <si>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</si>
  <si>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</si>
  <si>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</si>
  <si>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</si>
  <si>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</si>
  <si>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</si>
  <si>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</si>
  <si>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</si>
  <si>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</si>
  <si>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</si>
  <si>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</si>
  <si>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</si>
  <si>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</si>
  <si>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</si>
  <si>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</si>
  <si>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</si>
  <si>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</si>
  <si>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</si>
  <si>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</si>
  <si>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</si>
  <si>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</si>
  <si>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</si>
  <si>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</si>
  <si>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</si>
  <si>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</si>
  <si>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</si>
  <si>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</si>
  <si>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</si>
  <si>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</si>
  <si>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</si>
  <si>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</si>
  <si>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</si>
  <si>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</si>
  <si>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</si>
  <si>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</si>
  <si>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</si>
  <si>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</si>
  <si>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</si>
  <si>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</si>
  <si>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</si>
  <si>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</si>
  <si>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</si>
  <si>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</si>
  <si>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</si>
  <si>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</si>
  <si>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</si>
  <si>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</si>
  <si>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</si>
  <si>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</si>
  <si>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</si>
  <si>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</si>
  <si>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</si>
  <si>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</si>
  <si>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</si>
  <si>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</si>
  <si>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</si>
  <si>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</si>
  <si>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</si>
  <si>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</si>
  <si>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</si>
  <si>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</si>
  <si>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</si>
  <si>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</si>
  <si>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</si>
  <si>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</si>
  <si>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</si>
  <si>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</si>
  <si>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</si>
  <si>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</si>
  <si>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</si>
  <si>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</si>
  <si>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</si>
  <si>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</si>
  <si>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</si>
  <si>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</si>
  <si>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</si>
  <si>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</si>
  <si>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</si>
  <si>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</si>
  <si>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</si>
  <si>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</si>
  <si>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</si>
  <si>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</si>
  <si>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</si>
  <si>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</si>
  <si>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</si>
  <si>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</si>
  <si>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</si>
  <si>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</si>
  <si>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</si>
  <si>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</si>
  <si>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</si>
  <si>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</si>
  <si>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</si>
  <si>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</si>
  <si>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</si>
  <si>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</si>
  <si>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</si>
  <si>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</si>
  <si>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</si>
  <si>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</si>
  <si>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</si>
  <si>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</si>
  <si>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</si>
  <si>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</si>
  <si>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</si>
  <si>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</si>
  <si>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</si>
  <si>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</si>
  <si>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</si>
  <si>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</si>
  <si>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</si>
  <si>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</si>
  <si>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</si>
  <si>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</si>
  <si>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</si>
  <si>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</si>
  <si>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</si>
  <si>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</si>
  <si>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</si>
  <si>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</si>
  <si>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</si>
  <si>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</si>
  <si>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</si>
  <si>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</si>
  <si>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</si>
  <si>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</si>
  <si>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</si>
  <si>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</si>
  <si>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</si>
  <si>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</si>
  <si>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</si>
  <si>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</si>
  <si>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</si>
  <si>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</si>
  <si>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</si>
  <si>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</si>
  <si>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</si>
  <si>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</si>
  <si>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</si>
  <si>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</si>
  <si>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</si>
  <si>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</si>
  <si>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</si>
  <si>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</si>
  <si>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</si>
  <si>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</si>
  <si>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</si>
  <si>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</si>
  <si>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</si>
  <si>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</si>
  <si>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</si>
  <si>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</si>
  <si>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</si>
  <si>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</si>
  <si>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</si>
  <si>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</si>
  <si>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</si>
  <si>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</si>
  <si>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</si>
  <si>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</si>
  <si>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</si>
  <si>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</si>
  <si>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</si>
  <si>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</si>
  <si>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</si>
  <si>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</si>
  <si>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</si>
  <si>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</si>
  <si>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</si>
  <si>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</si>
  <si>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</si>
  <si>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</si>
  <si>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</si>
  <si>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</si>
  <si>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</si>
  <si>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</si>
  <si>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</si>
  <si>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</si>
  <si>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</si>
  <si>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</si>
  <si>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</si>
  <si>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</si>
  <si>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</si>
  <si>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</si>
  <si>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</si>
  <si>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</si>
  <si>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</si>
  <si>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</si>
  <si>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</si>
  <si>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</si>
  <si>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</si>
  <si>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</si>
  <si>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</si>
  <si>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</si>
  <si>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</si>
  <si>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</si>
  <si>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</si>
  <si>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</si>
  <si>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</si>
  <si>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</si>
  <si>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</si>
  <si>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</si>
  <si>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</si>
  <si>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</si>
  <si>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</si>
  <si>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</si>
  <si>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</si>
  <si>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</si>
  <si>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</si>
  <si>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</si>
  <si>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</si>
  <si>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</si>
  <si>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</si>
  <si>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</si>
  <si>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</si>
  <si>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</si>
  <si>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</si>
  <si>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</si>
  <si>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</si>
  <si>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</si>
  <si>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</si>
  <si>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</si>
  <si>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</si>
  <si>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</si>
  <si>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</si>
  <si>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</si>
  <si>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</si>
  <si>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</si>
  <si>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</si>
  <si>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</si>
  <si>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</si>
  <si>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</si>
  <si>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</si>
  <si>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</si>
  <si>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</si>
  <si>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</si>
  <si>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</si>
  <si>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</si>
  <si>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</si>
  <si>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</si>
  <si>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</si>
  <si>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</si>
  <si>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</si>
  <si>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</si>
  <si>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</si>
  <si>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</si>
  <si>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</si>
  <si>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</si>
  <si>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</si>
  <si>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</si>
  <si>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</si>
  <si>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</si>
  <si>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</si>
  <si>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</si>
  <si>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</si>
  <si>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</si>
  <si>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</si>
  <si>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</si>
  <si>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</si>
  <si>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</si>
  <si>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</si>
  <si>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</si>
  <si>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</si>
  <si>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</si>
  <si>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</si>
  <si>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</si>
  <si>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</si>
  <si>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</si>
  <si>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</si>
  <si>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</si>
  <si>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</si>
  <si>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</si>
  <si>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</si>
  <si>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</si>
  <si>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</si>
  <si>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</si>
  <si>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</si>
  <si>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</si>
  <si>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</si>
  <si>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</si>
  <si>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</si>
  <si>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</si>
  <si>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</si>
  <si>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</si>
  <si>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</si>
  <si>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</si>
  <si>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</si>
  <si>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</si>
  <si>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</si>
  <si>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</si>
  <si>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</si>
  <si>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</si>
  <si>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</si>
  <si>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</si>
  <si>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</si>
  <si>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</si>
  <si>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</si>
  <si>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</si>
  <si>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</si>
  <si>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</si>
  <si>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</si>
  <si>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</si>
  <si>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</si>
  <si>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</si>
  <si>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</si>
  <si>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</si>
  <si>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</si>
  <si>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</si>
  <si>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</si>
  <si>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</si>
  <si>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</si>
  <si>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</si>
  <si>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</si>
  <si>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</si>
  <si>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</si>
  <si>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</si>
  <si>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</si>
  <si>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</si>
  <si>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</si>
  <si>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</si>
  <si>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</si>
  <si>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</si>
  <si>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</si>
  <si>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</si>
  <si>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</si>
  <si>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</si>
  <si>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</si>
  <si>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</si>
  <si>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</si>
  <si>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</si>
  <si>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</si>
  <si>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</si>
  <si>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</si>
  <si>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</si>
  <si>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</si>
  <si>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</si>
  <si>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</si>
  <si>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</si>
  <si>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</si>
  <si>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</si>
  <si>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</si>
  <si>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</si>
  <si>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</si>
  <si>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</si>
  <si>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</si>
  <si>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</si>
  <si>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</si>
  <si>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</si>
  <si>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</si>
  <si>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</si>
  <si>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</si>
  <si>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</si>
  <si>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</si>
  <si>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</si>
  <si>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</si>
  <si>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</si>
  <si>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</si>
  <si>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</si>
  <si>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</si>
  <si>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</si>
  <si>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</si>
  <si>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</si>
  <si>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</si>
  <si>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</si>
  <si>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</si>
  <si>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</si>
  <si>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</si>
  <si>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</si>
  <si>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</si>
  <si>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</si>
  <si>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</si>
  <si>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</si>
  <si>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</si>
  <si>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</si>
  <si>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</si>
  <si>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</si>
  <si>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</si>
  <si>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</si>
  <si>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</si>
  <si>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</si>
  <si>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</si>
  <si>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</si>
  <si>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</si>
  <si>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</si>
  <si>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</si>
  <si>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</si>
  <si>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</si>
  <si>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</si>
  <si>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</si>
  <si>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</si>
  <si>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</si>
  <si>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</si>
  <si>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</si>
  <si>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</si>
  <si>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</si>
  <si>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</si>
  <si>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</si>
  <si>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</si>
  <si>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</si>
  <si>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</si>
  <si>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</si>
  <si>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</si>
  <si>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</si>
  <si>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</si>
  <si>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</si>
  <si>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</si>
  <si>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</si>
  <si>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</si>
  <si>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</si>
  <si>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</si>
  <si>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</si>
  <si>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</si>
  <si>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</si>
  <si>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</si>
  <si>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</si>
  <si>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</si>
  <si>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</si>
  <si>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</si>
  <si>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</si>
  <si>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</si>
  <si>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</si>
  <si>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</si>
  <si>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</si>
  <si>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</si>
  <si>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</si>
  <si>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</si>
  <si>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</si>
  <si>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</si>
  <si>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</si>
  <si>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</si>
  <si>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</si>
  <si>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</si>
  <si>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</si>
  <si>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</si>
  <si>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</si>
  <si>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</si>
  <si>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</si>
  <si>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</si>
  <si>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</si>
  <si>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</si>
  <si>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</si>
  <si>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</si>
  <si>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</si>
  <si>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</si>
  <si>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</si>
  <si>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</si>
  <si>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</si>
  <si>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</si>
  <si>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</si>
  <si>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</si>
  <si>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</si>
  <si>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</si>
  <si>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</si>
  <si>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</si>
  <si>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</si>
  <si>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</si>
  <si>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</si>
  <si>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</si>
  <si>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</si>
  <si>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</si>
  <si>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</si>
  <si>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</si>
  <si>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</si>
  <si>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</si>
  <si>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</si>
  <si>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</si>
  <si>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</si>
  <si>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</si>
  <si>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</si>
  <si>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</si>
  <si>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</si>
  <si>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</si>
  <si>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</si>
  <si>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</si>
  <si>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</si>
  <si>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</si>
  <si>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</si>
  <si>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</si>
  <si>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</si>
  <si>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</si>
  <si>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</si>
  <si>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</si>
  <si>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</si>
  <si>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</si>
  <si>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</si>
  <si>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</si>
  <si>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</si>
  <si>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</si>
  <si>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</si>
  <si>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</si>
  <si>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</si>
  <si>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</si>
  <si>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</si>
  <si>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</si>
  <si>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</si>
  <si>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</si>
  <si>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</si>
  <si>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</si>
  <si>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</si>
  <si>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</si>
  <si>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</si>
  <si>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</si>
  <si>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</si>
  <si>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</si>
  <si>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</si>
  <si>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</si>
  <si>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</si>
  <si>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</si>
  <si>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</si>
  <si>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</si>
  <si>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</si>
  <si>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</si>
  <si>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</si>
  <si>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</si>
  <si>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</si>
  <si>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</si>
  <si>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</si>
  <si>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</si>
  <si>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</si>
  <si>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</si>
  <si>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</si>
  <si>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</si>
  <si>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</si>
  <si>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</si>
  <si>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</si>
  <si>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</si>
  <si>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</si>
  <si>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</si>
  <si>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</si>
  <si>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</si>
  <si>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</si>
  <si>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</si>
  <si>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</si>
  <si>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</si>
  <si>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</si>
  <si>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</si>
  <si>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</si>
  <si>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</si>
  <si>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</si>
  <si>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</si>
  <si>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</si>
  <si>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</si>
  <si>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</si>
  <si>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</si>
  <si>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</si>
  <si>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</si>
  <si>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</si>
  <si>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</si>
  <si>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</si>
  <si>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</si>
  <si>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</si>
  <si>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</si>
  <si>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</si>
  <si>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</si>
  <si>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</si>
  <si>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</si>
  <si>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</si>
  <si>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</si>
  <si>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</si>
  <si>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</si>
  <si>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</si>
  <si>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</si>
  <si>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</si>
  <si>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</si>
  <si>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</si>
  <si>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</si>
  <si>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</si>
  <si>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</si>
  <si>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</si>
  <si>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</si>
  <si>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</si>
  <si>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</si>
  <si>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</si>
  <si>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</si>
  <si>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</si>
  <si>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</si>
  <si>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</si>
  <si>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</si>
  <si>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</si>
  <si>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</si>
  <si>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</si>
  <si>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</si>
  <si>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</si>
  <si>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</si>
  <si>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</si>
  <si>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</si>
  <si>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</si>
  <si>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</si>
  <si>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</si>
  <si>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</si>
  <si>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</si>
  <si>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</si>
  <si>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</si>
  <si>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</si>
  <si>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</si>
  <si>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</si>
  <si>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</si>
  <si>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</si>
  <si>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</si>
  <si>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</si>
  <si>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</si>
  <si>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</si>
  <si>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</si>
  <si>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</si>
  <si>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</si>
  <si>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</si>
  <si>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</si>
  <si>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</si>
  <si>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</si>
  <si>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</si>
  <si>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</si>
  <si>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</si>
  <si>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</si>
  <si>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</si>
  <si>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</si>
  <si>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</si>
  <si>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</si>
  <si>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</si>
  <si>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</si>
  <si>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</si>
  <si>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</si>
  <si>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</si>
  <si>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</si>
  <si>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</si>
  <si>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</si>
  <si>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</si>
  <si>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</si>
  <si>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</si>
  <si>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</si>
  <si>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</si>
  <si>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</si>
  <si>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</si>
  <si>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</si>
  <si>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</si>
  <si>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</si>
  <si>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</si>
  <si>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</si>
  <si>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</si>
  <si>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</si>
  <si>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</si>
  <si>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</si>
  <si>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</si>
  <si>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</si>
  <si>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</si>
  <si>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</si>
  <si>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</si>
  <si>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</si>
  <si>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</si>
  <si>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</si>
  <si>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</si>
  <si>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</si>
  <si>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</si>
  <si>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</si>
  <si>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</si>
  <si>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</si>
  <si>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</si>
  <si>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</si>
  <si>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</si>
  <si>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</si>
  <si>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</si>
  <si>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</si>
  <si>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</si>
  <si>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</si>
  <si>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</si>
  <si>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</si>
  <si>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</si>
  <si>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</si>
  <si>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</si>
  <si>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</si>
  <si>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</si>
  <si>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</si>
  <si>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</si>
  <si>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</si>
  <si>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</si>
  <si>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</si>
  <si>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</si>
  <si>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</si>
  <si>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</si>
  <si>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</si>
  <si>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</si>
  <si>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</si>
  <si>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</si>
  <si>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</si>
  <si>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</si>
  <si>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</si>
  <si>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</si>
  <si>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</si>
  <si>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</si>
  <si>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</si>
  <si>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</si>
  <si>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</si>
  <si>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</si>
  <si>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</si>
  <si>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</si>
  <si>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</si>
  <si>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</si>
  <si>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</si>
  <si>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</si>
  <si>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</si>
  <si>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</si>
  <si>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</si>
  <si>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</si>
  <si>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</si>
  <si>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</si>
  <si>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</si>
  <si>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</si>
  <si>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</si>
  <si>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</si>
  <si>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</si>
  <si>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</si>
  <si>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</si>
  <si>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</si>
  <si>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</si>
  <si>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</si>
  <si>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</si>
  <si>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</si>
  <si>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</si>
  <si>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</si>
  <si>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</si>
  <si>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</si>
  <si>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</si>
  <si>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</si>
  <si>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</si>
  <si>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</si>
  <si>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</si>
  <si>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</si>
  <si>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</si>
  <si>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</si>
  <si>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</si>
  <si>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</si>
  <si>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</si>
  <si>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</si>
  <si>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</si>
  <si>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</si>
  <si>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</si>
  <si>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</si>
  <si>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</si>
  <si>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</si>
  <si>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</si>
  <si>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</si>
  <si>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</si>
  <si>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</si>
  <si>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</si>
  <si>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</si>
  <si>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</si>
  <si>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</si>
  <si>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</si>
  <si>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</si>
  <si>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</si>
  <si>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</si>
  <si>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</si>
  <si>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</si>
  <si>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</si>
  <si>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</si>
  <si>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</si>
  <si>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</si>
  <si>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</si>
  <si>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</si>
  <si>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</si>
  <si>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</si>
  <si>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</si>
  <si>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</si>
  <si>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</si>
  <si>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</si>
  <si>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</si>
  <si>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</si>
  <si>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</si>
  <si>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</si>
  <si>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</si>
  <si>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</si>
  <si>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</si>
  <si>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</si>
  <si>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</si>
  <si>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</si>
  <si>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</si>
  <si>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</si>
  <si>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</si>
  <si>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</si>
  <si>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</si>
  <si>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</si>
  <si>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</si>
  <si>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</si>
  <si>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</si>
  <si>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</si>
  <si>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</si>
  <si>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</si>
  <si>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</si>
  <si>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</si>
  <si>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</si>
  <si>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</si>
  <si>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</si>
  <si>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</si>
  <si>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</si>
  <si>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</si>
  <si>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</si>
  <si>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</si>
  <si>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</si>
  <si>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</si>
  <si>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</si>
  <si>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</si>
  <si>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</si>
  <si>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</si>
  <si>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</si>
  <si>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</si>
  <si>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</si>
  <si>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</si>
  <si>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</si>
  <si>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</si>
  <si>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</si>
  <si>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</si>
  <si>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</si>
  <si>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</si>
  <si>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</si>
  <si>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</si>
  <si>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</si>
  <si>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</si>
  <si>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</si>
  <si>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</si>
  <si>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</si>
  <si>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</si>
  <si>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</si>
  <si>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</si>
  <si>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</si>
  <si>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</si>
  <si>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</si>
  <si>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</si>
  <si>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</si>
  <si>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</si>
  <si>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</si>
  <si>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</si>
  <si>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</si>
  <si>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</si>
  <si>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</si>
  <si>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</si>
  <si>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</si>
  <si>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</si>
  <si>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</si>
  <si>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</si>
  <si>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</si>
  <si>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</si>
  <si>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</si>
  <si>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</si>
  <si>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</si>
  <si>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</si>
  <si>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</si>
  <si>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</si>
  <si>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</si>
  <si>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</si>
  <si>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</si>
  <si>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</si>
  <si>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</si>
  <si>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</si>
  <si>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</si>
  <si>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</si>
  <si>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</si>
  <si>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</si>
  <si>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</si>
  <si>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</si>
  <si>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</si>
  <si>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</si>
  <si>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</si>
  <si>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</si>
  <si>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</si>
  <si>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</si>
  <si>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</si>
  <si>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</si>
  <si>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</si>
  <si>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</si>
  <si>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</si>
  <si>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</si>
  <si>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</si>
  <si>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</si>
  <si>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</si>
  <si>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</si>
  <si>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</si>
  <si>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</si>
  <si>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</si>
  <si>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</si>
  <si>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</si>
  <si>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</si>
  <si>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</si>
  <si>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</si>
  <si>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</si>
  <si>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</si>
  <si>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</si>
  <si>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</si>
  <si>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</si>
  <si>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</si>
  <si>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</si>
  <si>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</si>
  <si>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</si>
  <si>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</si>
  <si>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</si>
  <si>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</si>
  <si>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</si>
  <si>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</si>
  <si>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</si>
  <si>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</si>
  <si>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</si>
  <si>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</si>
  <si>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</si>
  <si>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</si>
  <si>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</si>
  <si>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</si>
  <si>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</si>
  <si>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</si>
  <si>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</si>
  <si>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</si>
  <si>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</si>
  <si>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</si>
  <si>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</si>
  <si>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</si>
  <si>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</si>
  <si>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</si>
  <si>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</si>
  <si>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</si>
  <si>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</si>
  <si>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</si>
  <si>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</si>
  <si>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</si>
  <si>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</si>
  <si>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</si>
  <si>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</si>
  <si>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</si>
  <si>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</si>
  <si>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</si>
  <si>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</si>
  <si>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</si>
  <si>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</si>
  <si>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</si>
  <si>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</si>
  <si>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</si>
  <si>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</si>
  <si>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</si>
  <si>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</si>
  <si>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</si>
  <si>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</si>
  <si>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</si>
  <si>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</si>
  <si>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</si>
  <si>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</si>
  <si>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</si>
  <si>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</si>
  <si>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</si>
  <si>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</si>
  <si>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</si>
  <si>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</si>
  <si>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</si>
  <si>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</si>
  <si>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</si>
  <si>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</si>
  <si>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</si>
  <si>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</si>
  <si>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</si>
  <si>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</si>
  <si>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</si>
  <si>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</si>
  <si>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</si>
  <si>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</si>
  <si>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</si>
  <si>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</si>
  <si>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</si>
  <si>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</si>
  <si>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</si>
  <si>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</si>
  <si>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</si>
  <si>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</si>
  <si>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</si>
  <si>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</si>
  <si>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</si>
  <si>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</si>
  <si>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</si>
  <si>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</si>
  <si>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</si>
  <si>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</si>
  <si>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</si>
  <si>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</si>
  <si>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</si>
  <si>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</si>
  <si>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</si>
  <si>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</si>
  <si>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</si>
  <si>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</si>
  <si>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</si>
  <si>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</si>
  <si>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</si>
  <si>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</si>
  <si>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</si>
  <si>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</si>
  <si>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</si>
  <si>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</si>
  <si>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</si>
  <si>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</si>
  <si>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</si>
  <si>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</si>
  <si>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</si>
  <si>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</si>
  <si>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</si>
  <si>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</si>
  <si>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</si>
  <si>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</si>
  <si>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</si>
  <si>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</si>
  <si>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</si>
  <si>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</si>
  <si>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</si>
  <si>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</si>
  <si>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</si>
  <si>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</si>
  <si>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</si>
  <si>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</si>
  <si>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</si>
  <si>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</si>
  <si>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</si>
  <si>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</si>
  <si>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</si>
  <si>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</si>
  <si>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</si>
  <si>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</si>
  <si>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</si>
  <si>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</si>
  <si>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</si>
  <si>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</si>
  <si>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</si>
  <si>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</si>
  <si>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</si>
  <si>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</si>
  <si>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</si>
  <si>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</si>
  <si>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</si>
  <si>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</si>
  <si>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</si>
  <si>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</si>
  <si>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</si>
  <si>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</si>
  <si>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</si>
  <si>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</si>
  <si>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</si>
  <si>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</si>
  <si>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</si>
  <si>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</si>
  <si>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</si>
  <si>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</si>
  <si>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</si>
  <si>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</si>
  <si>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</si>
  <si>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</si>
  <si>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</si>
  <si>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</si>
  <si>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</si>
  <si>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</si>
  <si>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</si>
  <si>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</si>
  <si>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</si>
  <si>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</si>
  <si>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</si>
  <si>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</si>
  <si>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</si>
  <si>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</si>
  <si>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</si>
  <si>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</si>
  <si>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</si>
  <si>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</si>
  <si>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</si>
  <si>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</si>
  <si>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</si>
  <si>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</si>
  <si>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</si>
  <si>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</si>
  <si>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</si>
  <si>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</si>
  <si>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</si>
  <si>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</si>
  <si>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</si>
  <si>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</si>
  <si>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</si>
  <si>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</si>
  <si>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</si>
  <si>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</si>
  <si>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</si>
  <si>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</si>
  <si>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</si>
  <si>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</si>
  <si>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</si>
  <si>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</si>
  <si>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</si>
  <si>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</si>
  <si>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</si>
  <si>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</si>
  <si>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</si>
  <si>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</si>
  <si>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</si>
  <si>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</si>
  <si>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</si>
  <si>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</si>
  <si>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</si>
  <si>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</si>
  <si>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</si>
  <si>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</si>
  <si>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</si>
  <si>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</si>
  <si>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</si>
  <si>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</si>
  <si>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</si>
  <si>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</si>
  <si>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</si>
  <si>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</si>
  <si>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</si>
  <si>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</si>
  <si>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</si>
  <si>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</si>
  <si>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</si>
  <si>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</si>
  <si>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</si>
  <si>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</si>
  <si>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</si>
  <si>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</si>
  <si>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</si>
  <si>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</si>
  <si>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</si>
  <si>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</si>
  <si>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</si>
  <si>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</si>
  <si>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</si>
  <si>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</si>
  <si>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</si>
  <si>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</si>
  <si>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</si>
  <si>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</si>
  <si>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</si>
  <si>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</si>
  <si>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</si>
  <si>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</si>
  <si>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</si>
  <si>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</si>
  <si>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</si>
  <si>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</si>
  <si>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</si>
  <si>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</si>
  <si>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</si>
  <si>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</si>
  <si>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</si>
  <si>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</si>
  <si>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</si>
  <si>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</si>
  <si>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</si>
  <si>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</si>
  <si>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</si>
  <si>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</si>
  <si>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</si>
  <si>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</si>
  <si>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</si>
  <si>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</si>
  <si>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</si>
  <si>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</si>
  <si>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</si>
  <si>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</si>
  <si>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</si>
  <si>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</si>
  <si>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</si>
  <si>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</si>
  <si>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</si>
  <si>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</si>
  <si>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</si>
  <si>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</si>
  <si>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</si>
  <si>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</si>
  <si>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</si>
  <si>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</si>
  <si>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</si>
  <si>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</si>
  <si>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</si>
  <si>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</si>
  <si>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</si>
  <si>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</si>
  <si>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</si>
  <si>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</si>
  <si>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</si>
  <si>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</si>
  <si>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</si>
  <si>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</si>
  <si>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</si>
  <si>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</si>
  <si>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</si>
  <si>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</si>
  <si>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</si>
  <si>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</si>
  <si>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</si>
  <si>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</si>
  <si>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</si>
  <si>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</si>
  <si>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</si>
  <si>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</si>
  <si>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</si>
  <si>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</si>
  <si>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</si>
  <si>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</si>
  <si>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</si>
  <si>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</si>
  <si>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</si>
  <si>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</si>
  <si>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</si>
  <si>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</si>
  <si>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</si>
  <si>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</si>
  <si>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</si>
  <si>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</si>
  <si>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</si>
  <si>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</si>
  <si>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</si>
  <si>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</si>
  <si>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</si>
  <si>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</si>
  <si>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</si>
  <si>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</si>
  <si>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</si>
  <si>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</si>
  <si>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</si>
  <si>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</si>
  <si>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</si>
  <si>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</si>
  <si>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</si>
  <si>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</si>
  <si>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</si>
  <si>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</si>
  <si>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</si>
  <si>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</si>
  <si>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</si>
  <si>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</si>
  <si>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</si>
  <si>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</si>
  <si>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</si>
  <si>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</si>
  <si>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</si>
  <si>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</si>
  <si>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</si>
  <si>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</si>
  <si>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</si>
  <si>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</si>
  <si>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</si>
  <si>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</si>
  <si>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</si>
  <si>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</si>
  <si>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</si>
  <si>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</si>
  <si>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</si>
  <si>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</si>
  <si>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</si>
  <si>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</si>
  <si>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</si>
  <si>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</si>
  <si>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</si>
  <si>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</si>
  <si>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</si>
  <si>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</si>
  <si>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</si>
  <si>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</si>
  <si>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</si>
  <si>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</si>
  <si>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</si>
  <si>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</si>
  <si>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</si>
  <si>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</si>
  <si>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</si>
  <si>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</si>
  <si>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</si>
  <si>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</si>
  <si>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</si>
  <si>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</si>
  <si>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</si>
  <si>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</si>
  <si>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</si>
  <si>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</si>
  <si>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</si>
  <si>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</si>
  <si>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</si>
  <si>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</si>
  <si>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</si>
  <si>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</si>
  <si>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</si>
  <si>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</si>
  <si>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</si>
  <si>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</si>
  <si>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</si>
  <si>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</si>
  <si>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</si>
  <si>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</si>
  <si>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</si>
  <si>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</si>
  <si>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</si>
  <si>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</si>
  <si>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</si>
  <si>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</si>
  <si>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</si>
  <si>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</si>
  <si>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</si>
  <si>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</si>
  <si>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</si>
  <si>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</si>
  <si>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</si>
  <si>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</si>
  <si>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</si>
  <si>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</si>
  <si>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</si>
  <si>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</si>
  <si>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</si>
  <si>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</si>
  <si>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</si>
  <si>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</si>
  <si>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</si>
  <si>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</si>
  <si>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</si>
  <si>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</si>
  <si>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</si>
  <si>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</si>
  <si>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</si>
  <si>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</si>
  <si>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</si>
  <si>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</si>
  <si>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</si>
  <si>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</si>
  <si>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</si>
  <si>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</si>
  <si>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</si>
  <si>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</si>
  <si>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</si>
  <si>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</si>
  <si>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</si>
  <si>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</si>
  <si>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</si>
  <si>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</si>
  <si>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</si>
  <si>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</si>
  <si>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</si>
  <si>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</si>
  <si>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</si>
  <si>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</si>
  <si>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</si>
  <si>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</si>
  <si>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</si>
  <si>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</si>
  <si>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</si>
  <si>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</si>
  <si>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</si>
  <si>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</si>
  <si>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</si>
  <si>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</si>
  <si>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</si>
  <si>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</si>
  <si>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</si>
  <si>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</si>
  <si>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</si>
  <si>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</si>
  <si>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</si>
  <si>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</si>
  <si>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</si>
  <si>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</si>
  <si>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</si>
  <si>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</si>
  <si>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</si>
  <si>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</si>
  <si>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</si>
  <si>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</si>
  <si>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</si>
  <si>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</si>
  <si>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</si>
  <si>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</si>
  <si>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</si>
  <si>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</si>
  <si>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</si>
  <si>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</si>
  <si>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</si>
  <si>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</si>
  <si>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</si>
  <si>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</si>
  <si>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</si>
  <si>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</si>
  <si>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</si>
  <si>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</si>
  <si>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</si>
  <si>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</si>
  <si>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</si>
  <si>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</si>
  <si>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</si>
  <si>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</si>
  <si>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</si>
  <si>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</si>
  <si>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</si>
  <si>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</si>
  <si>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</si>
  <si>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</si>
  <si>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</si>
  <si>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</si>
  <si>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</si>
  <si>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</si>
  <si>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</si>
  <si>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</si>
  <si>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</si>
  <si>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</si>
  <si>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</si>
  <si>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</si>
  <si>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</si>
  <si>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</si>
  <si>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</si>
  <si>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</si>
  <si>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</si>
  <si>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</si>
  <si>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</si>
  <si>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</si>
  <si>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</si>
  <si>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</si>
  <si>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</si>
  <si>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</si>
  <si>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</si>
  <si>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</si>
  <si>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</si>
  <si>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</si>
  <si>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</si>
  <si>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</si>
  <si>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</si>
  <si>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</si>
  <si>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</si>
  <si>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</si>
  <si>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</si>
  <si>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</si>
  <si>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</si>
  <si>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</si>
  <si>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</si>
  <si>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</si>
  <si>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</si>
  <si>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</si>
  <si>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</si>
  <si>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</si>
  <si>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</si>
  <si>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</si>
  <si>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</si>
  <si>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</si>
  <si>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</si>
  <si>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</si>
  <si>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</si>
  <si>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</si>
  <si>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</si>
  <si>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</si>
  <si>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</si>
  <si>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</si>
  <si>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</si>
  <si>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</si>
  <si>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</si>
  <si>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</si>
  <si>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</si>
  <si>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</si>
  <si>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</si>
  <si>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</si>
  <si>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</si>
  <si>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</si>
  <si>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</si>
  <si>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</si>
  <si>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</si>
  <si>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</si>
  <si>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</si>
  <si>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</si>
  <si>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</si>
  <si>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</si>
  <si>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</si>
  <si>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</si>
  <si>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</si>
  <si>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</si>
  <si>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</si>
  <si>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</si>
  <si>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</si>
  <si>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</si>
  <si>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</si>
  <si>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</si>
  <si>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</si>
  <si>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</si>
  <si>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</si>
  <si>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</si>
  <si>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</si>
  <si>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</si>
  <si>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</si>
  <si>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</si>
  <si>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</si>
  <si>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</si>
  <si>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</si>
  <si>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</si>
  <si>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</si>
  <si>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</si>
  <si>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</si>
  <si>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</si>
  <si>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</si>
  <si>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</si>
  <si>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</si>
  <si>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</si>
  <si>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</si>
  <si>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</si>
  <si>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</si>
  <si>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</si>
  <si>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</si>
  <si>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</si>
  <si>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</si>
  <si>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</si>
  <si>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</si>
  <si>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</si>
  <si>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</si>
  <si>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</si>
  <si>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</si>
  <si>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</si>
  <si>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</si>
  <si>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</si>
  <si>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</si>
  <si>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</si>
  <si>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</si>
  <si>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</si>
  <si>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</si>
  <si>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</si>
  <si>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</si>
  <si>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</si>
  <si>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</si>
  <si>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</si>
  <si>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</si>
  <si>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</si>
  <si>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</si>
  <si>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</si>
  <si>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</si>
  <si>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</si>
  <si>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</si>
  <si>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</si>
  <si>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</si>
  <si>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</si>
  <si>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</si>
  <si>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</si>
  <si>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</si>
  <si>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</si>
  <si>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</si>
  <si>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</si>
  <si>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</si>
  <si>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</si>
  <si>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</si>
  <si>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</si>
  <si>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</si>
  <si>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</si>
  <si>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</si>
  <si>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</si>
  <si>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</si>
  <si>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</si>
  <si>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</si>
  <si>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</si>
  <si>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</si>
  <si>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</si>
  <si>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</si>
  <si>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</si>
  <si>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</si>
  <si>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</si>
  <si>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</si>
  <si>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</si>
  <si>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</si>
  <si>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</si>
  <si>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</si>
  <si>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</si>
  <si>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</si>
  <si>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</si>
  <si>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</si>
  <si>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</si>
  <si>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</si>
  <si>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</si>
  <si>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</si>
  <si>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</si>
  <si>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</si>
  <si>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</si>
  <si>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</si>
  <si>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</si>
  <si>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</si>
  <si>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</si>
  <si>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</si>
  <si>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</si>
  <si>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</si>
  <si>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</si>
  <si>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</si>
  <si>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</si>
  <si>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</si>
  <si>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</si>
  <si>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</si>
  <si>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</si>
  <si>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</si>
  <si>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</si>
  <si>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</si>
  <si>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</si>
  <si>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</si>
  <si>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</si>
  <si>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</si>
  <si>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</si>
  <si>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</si>
  <si>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</si>
  <si>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</si>
  <si>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</si>
  <si>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</si>
  <si>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</si>
  <si>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</si>
  <si>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</si>
  <si>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</si>
  <si>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</si>
  <si>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</si>
  <si>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</si>
  <si>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</si>
  <si>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</si>
  <si>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</si>
  <si>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</si>
  <si>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</si>
  <si>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</si>
  <si>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</si>
  <si>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</si>
  <si>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</si>
  <si>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</si>
  <si>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</si>
  <si>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</si>
  <si>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</si>
  <si>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</si>
  <si>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</si>
  <si>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</si>
  <si>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</si>
  <si>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</si>
  <si>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</si>
  <si>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</si>
  <si>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</si>
  <si>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</si>
  <si>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</si>
  <si>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</si>
  <si>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</si>
  <si>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</si>
  <si>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</si>
  <si>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</si>
  <si>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</si>
  <si>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</si>
  <si>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</si>
  <si>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</si>
  <si>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</si>
  <si>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</si>
  <si>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</si>
  <si>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</si>
  <si>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</si>
  <si>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</si>
  <si>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</si>
  <si>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</si>
  <si>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</si>
  <si>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</si>
  <si>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</si>
  <si>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</si>
  <si>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</si>
  <si>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</si>
  <si>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</si>
  <si>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</si>
  <si>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</si>
  <si>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</si>
  <si>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</si>
  <si>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</si>
  <si>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</si>
  <si>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</si>
  <si>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</si>
  <si>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</si>
  <si>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</si>
  <si>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</si>
  <si>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</si>
  <si>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</si>
  <si>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</si>
  <si>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</si>
  <si>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</si>
  <si>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</si>
  <si>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</si>
  <si>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</si>
  <si>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</si>
  <si>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</si>
  <si>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</si>
  <si>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</si>
  <si>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</si>
  <si>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</si>
  <si>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</si>
  <si>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</si>
  <si>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</si>
  <si>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</si>
  <si>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</si>
  <si>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</si>
  <si>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</si>
  <si>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</si>
  <si>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</si>
  <si>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</si>
  <si>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</si>
  <si>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</si>
  <si>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</si>
  <si>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</si>
  <si>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</si>
  <si>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</si>
  <si>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</si>
  <si>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</si>
  <si>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</si>
  <si>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</si>
  <si>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</si>
  <si>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</si>
  <si>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</si>
  <si>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</si>
  <si>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</si>
  <si>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</si>
  <si>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</si>
  <si>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</si>
  <si>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</si>
  <si>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</si>
  <si>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</si>
  <si>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</si>
  <si>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</si>
  <si>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</si>
  <si>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</si>
  <si>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</si>
  <si>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</si>
  <si>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</si>
  <si>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</si>
  <si>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</si>
  <si>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</si>
  <si>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</si>
  <si>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</si>
  <si>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</si>
  <si>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</si>
  <si>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</si>
  <si>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</si>
  <si>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</si>
  <si>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</si>
  <si>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</si>
  <si>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</si>
  <si>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</si>
  <si>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</si>
  <si>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</si>
  <si>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</si>
  <si>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</si>
  <si>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</si>
  <si>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</si>
  <si>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</si>
  <si>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</si>
  <si>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</si>
  <si>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</si>
  <si>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</si>
  <si>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</si>
  <si>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</si>
  <si>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</si>
  <si>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</si>
  <si>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</si>
  <si>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</si>
  <si>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</si>
  <si>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</si>
  <si>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</si>
  <si>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</si>
  <si>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</si>
  <si>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</si>
  <si>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</si>
  <si>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</si>
  <si>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</si>
  <si>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</si>
  <si>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</si>
  <si>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</si>
  <si>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</si>
  <si>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</si>
  <si>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</si>
  <si>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</si>
  <si>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</si>
  <si>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</si>
  <si>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</si>
  <si>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</si>
  <si>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</si>
  <si>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</si>
  <si>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</si>
  <si>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</si>
  <si>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</si>
  <si>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</si>
  <si>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</si>
  <si>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</si>
  <si>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</si>
  <si>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</si>
  <si>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</si>
  <si>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</si>
  <si>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</si>
  <si>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</si>
  <si>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</si>
  <si>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</si>
  <si>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</si>
  <si>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</si>
  <si>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</si>
  <si>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</si>
  <si>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</si>
  <si>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</si>
  <si>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</si>
  <si>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</si>
  <si>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</si>
  <si>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</si>
  <si>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</si>
  <si>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</si>
  <si>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</si>
  <si>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</si>
  <si>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</si>
  <si>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</si>
  <si>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</si>
  <si>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</si>
  <si>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</si>
  <si>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</si>
  <si>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</si>
  <si>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</si>
  <si>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</si>
  <si>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</si>
  <si>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</si>
  <si>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</si>
  <si>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</si>
  <si>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</si>
  <si>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</si>
  <si>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</si>
  <si>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</si>
  <si>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</si>
  <si>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</si>
  <si>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</si>
  <si>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</si>
  <si>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</si>
  <si>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</si>
  <si>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</si>
  <si>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</si>
  <si>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</si>
  <si>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</si>
  <si>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</si>
  <si>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</si>
  <si>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</si>
  <si>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</si>
  <si>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</si>
  <si>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</si>
  <si>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</si>
  <si>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</si>
  <si>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</si>
  <si>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</si>
  <si>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</si>
  <si>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</si>
  <si>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</si>
  <si>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</si>
  <si>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</si>
  <si>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</si>
  <si>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</si>
  <si>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</si>
  <si>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</si>
  <si>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</si>
  <si>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</si>
  <si>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</si>
  <si>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</si>
  <si>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</si>
  <si>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</si>
  <si>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</si>
  <si>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</si>
  <si>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</si>
  <si>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</si>
  <si>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</si>
  <si>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</si>
  <si>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</si>
  <si>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</si>
  <si>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</si>
  <si>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</si>
  <si>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</si>
  <si>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</si>
  <si>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</si>
  <si>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</si>
  <si>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</si>
  <si>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</si>
  <si>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</si>
  <si>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</si>
  <si>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</si>
  <si>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</si>
  <si>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</si>
  <si>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</si>
  <si>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</si>
  <si>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</si>
  <si>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</si>
  <si>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</si>
  <si>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</si>
  <si>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</si>
  <si>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</si>
  <si>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</si>
  <si>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</si>
  <si>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</si>
  <si>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</si>
  <si>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</si>
  <si>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</si>
  <si>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</si>
  <si>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</si>
  <si>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</si>
  <si>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</si>
  <si>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</si>
  <si>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</si>
  <si>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</si>
  <si>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</si>
  <si>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</si>
  <si>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</si>
  <si>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</si>
  <si>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</si>
  <si>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</si>
  <si>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</si>
  <si>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</si>
  <si>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</si>
  <si>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</si>
  <si>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</si>
  <si>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</si>
  <si>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</si>
  <si>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</si>
  <si>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</si>
  <si>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</si>
  <si>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</si>
  <si>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</si>
  <si>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</si>
  <si>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</si>
  <si>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</si>
  <si>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</si>
  <si>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</si>
  <si>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</si>
  <si>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</si>
  <si>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</si>
  <si>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</si>
  <si>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</si>
  <si>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</si>
  <si>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</si>
  <si>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</si>
  <si>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</si>
  <si>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</si>
  <si>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</si>
  <si>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</si>
  <si>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</si>
  <si>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</si>
  <si>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</si>
  <si>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</si>
  <si>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</si>
  <si>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</si>
  <si>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</si>
  <si>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</si>
  <si>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</si>
  <si>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</si>
  <si>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</si>
  <si>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</si>
  <si>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</si>
  <si>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</si>
  <si>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</si>
  <si>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</si>
  <si>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</si>
  <si>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</si>
  <si>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</si>
  <si>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</si>
  <si>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</si>
  <si>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</si>
  <si>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</si>
  <si>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</si>
  <si>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</si>
  <si>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</si>
  <si>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</si>
  <si>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</si>
  <si>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</si>
  <si>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</si>
  <si>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</si>
  <si>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</si>
  <si>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</si>
  <si>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</si>
  <si>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</si>
  <si>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</si>
  <si>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</si>
  <si>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</si>
  <si>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</si>
  <si>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</si>
  <si>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</si>
  <si>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</si>
  <si>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</si>
  <si>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</si>
  <si>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</si>
  <si>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</si>
  <si>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</si>
  <si>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</si>
  <si>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</si>
  <si>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</si>
  <si>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</si>
  <si>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</si>
  <si>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</si>
  <si>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</si>
  <si>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</si>
  <si>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</si>
  <si>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</si>
  <si>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</si>
  <si>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</si>
  <si>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</si>
  <si>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</si>
  <si>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</si>
  <si>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</si>
  <si>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</si>
  <si>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</si>
  <si>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</si>
  <si>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</si>
  <si>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</si>
  <si>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</si>
  <si>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</si>
  <si>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</si>
  <si>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</si>
  <si>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</si>
  <si>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</si>
  <si>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</si>
  <si>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</si>
  <si>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</si>
  <si>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</si>
  <si>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</si>
  <si>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</si>
  <si>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</si>
  <si>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</si>
  <si>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</si>
  <si>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</si>
  <si>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</si>
  <si>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</si>
  <si>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</si>
  <si>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</si>
  <si>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</si>
  <si>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</si>
  <si>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</si>
  <si>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</si>
  <si>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</si>
  <si>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</si>
  <si>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</si>
  <si>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</si>
  <si>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</si>
  <si>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</si>
  <si>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</si>
  <si>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</si>
  <si>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</si>
  <si>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</si>
  <si>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</si>
  <si>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</si>
  <si>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</si>
  <si>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</si>
  <si>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</si>
  <si>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</si>
  <si>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</si>
  <si>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</si>
  <si>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</si>
  <si>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</si>
  <si>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</si>
  <si>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</si>
  <si>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</si>
  <si>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</si>
  <si>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</si>
  <si>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</si>
  <si>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</si>
  <si>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</si>
  <si>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</si>
  <si>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</si>
  <si>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</si>
  <si>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</si>
  <si>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</si>
  <si>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</si>
  <si>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</si>
  <si>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</si>
  <si>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</si>
  <si>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</si>
  <si>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</si>
  <si>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</si>
  <si>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</si>
  <si>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</si>
  <si>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</si>
  <si>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</si>
  <si>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</si>
  <si>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</si>
  <si>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</si>
  <si>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</si>
  <si>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</si>
  <si>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</si>
  <si>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</si>
  <si>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</si>
  <si>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</si>
  <si>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</si>
  <si>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</si>
  <si>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</si>
  <si>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</si>
  <si>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</si>
  <si>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</si>
  <si>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</si>
  <si>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</si>
  <si>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</si>
  <si>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</si>
  <si>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</si>
  <si>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</si>
  <si>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</si>
  <si>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</si>
  <si>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</si>
  <si>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</si>
  <si>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</si>
  <si>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</si>
  <si>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</si>
  <si>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</si>
  <si>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</si>
  <si>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</si>
  <si>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</si>
  <si>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</si>
  <si>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</si>
  <si>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</si>
  <si>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</si>
  <si>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</si>
  <si>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</si>
  <si>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</si>
  <si>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</si>
  <si>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</si>
  <si>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</si>
  <si>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</si>
  <si>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</si>
  <si>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</si>
  <si>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</si>
  <si>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</si>
  <si>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</si>
  <si>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</si>
  <si>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</si>
  <si>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</si>
  <si>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</si>
  <si>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</si>
  <si>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</si>
  <si>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</si>
  <si>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</si>
  <si>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</si>
  <si>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</si>
  <si>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</si>
  <si>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</si>
  <si>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</si>
  <si>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</si>
  <si>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</si>
  <si>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</si>
  <si>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</si>
  <si>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</si>
  <si>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</si>
  <si>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</si>
  <si>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</si>
  <si>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</si>
  <si>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</si>
  <si>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</si>
  <si>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</si>
  <si>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</si>
  <si>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</si>
  <si>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</si>
  <si>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</si>
  <si>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</si>
  <si>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</si>
  <si>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</si>
  <si>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</si>
  <si>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</si>
  <si>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</si>
  <si>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</si>
  <si>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</si>
  <si>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</si>
  <si>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</si>
  <si>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</si>
  <si>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</si>
  <si>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</si>
  <si>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</si>
  <si>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</si>
  <si>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</si>
  <si>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</si>
  <si>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</si>
  <si>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</si>
  <si>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</si>
  <si>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</si>
  <si>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</si>
  <si>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</si>
  <si>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</si>
  <si>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</si>
  <si>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</si>
  <si>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</si>
  <si>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</si>
  <si>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</si>
  <si>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</si>
  <si>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</si>
  <si>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</si>
  <si>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</si>
  <si>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</si>
  <si>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</si>
  <si>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</si>
  <si>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</si>
  <si>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</si>
  <si>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</si>
  <si>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</si>
  <si>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</si>
  <si>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</si>
  <si>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</si>
  <si>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</si>
  <si>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</si>
  <si>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</si>
  <si>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</si>
  <si>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</si>
  <si>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</si>
  <si>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</si>
  <si>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</si>
  <si>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</si>
  <si>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</si>
  <si>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</si>
  <si>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</si>
  <si>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</si>
  <si>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</si>
  <si>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</si>
  <si>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</si>
  <si>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</si>
  <si>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</si>
  <si>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</si>
  <si>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</si>
  <si>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</si>
  <si>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</si>
  <si>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</si>
  <si>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</si>
  <si>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</si>
  <si>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</si>
  <si>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</si>
  <si>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</si>
  <si>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</si>
  <si>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</si>
  <si>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</si>
  <si>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</si>
  <si>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</si>
  <si>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</si>
  <si>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</si>
  <si>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</si>
  <si>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</si>
  <si>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</si>
  <si>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</si>
  <si>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</si>
  <si>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</si>
  <si>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</si>
  <si>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</si>
  <si>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</si>
  <si>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</si>
  <si>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</si>
  <si>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</si>
  <si>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</si>
  <si>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</si>
  <si>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</si>
  <si>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</si>
  <si>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</si>
  <si>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</si>
  <si>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</si>
  <si>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</si>
  <si>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</si>
  <si>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</si>
  <si>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</si>
  <si>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</si>
  <si>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</si>
  <si>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</si>
  <si>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</si>
  <si>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</si>
  <si>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</si>
  <si>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</si>
  <si>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</si>
  <si>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</si>
  <si>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</si>
  <si>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</si>
  <si>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</si>
  <si>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</si>
  <si>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</si>
  <si>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</si>
  <si>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</si>
  <si>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</si>
  <si>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</si>
  <si>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</si>
  <si>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</si>
  <si>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</si>
  <si>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</si>
  <si>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</si>
  <si>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</si>
  <si>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</si>
  <si>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</si>
  <si>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</si>
  <si>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</si>
  <si>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</si>
  <si>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</si>
  <si>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</si>
  <si>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</si>
  <si>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</si>
  <si>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</si>
  <si>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</si>
  <si>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</si>
  <si>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</si>
  <si>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</si>
  <si>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</si>
  <si>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</si>
  <si>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</si>
  <si>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</si>
  <si>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</si>
  <si>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</si>
  <si>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</si>
  <si>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</si>
  <si>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</si>
  <si>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</si>
  <si>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</si>
  <si>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</si>
  <si>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</si>
  <si>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</si>
  <si>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</si>
  <si>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</si>
  <si>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</si>
  <si>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</si>
  <si>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</si>
  <si>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</si>
  <si>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</si>
  <si>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</si>
  <si>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</si>
  <si>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</si>
  <si>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</si>
  <si>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</si>
  <si>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</si>
  <si>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</si>
  <si>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</si>
  <si>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</si>
  <si>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</si>
  <si>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</si>
  <si>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</si>
  <si>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</si>
  <si>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</si>
  <si>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</si>
  <si>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</si>
  <si>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</si>
  <si>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</si>
  <si>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</si>
  <si>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</si>
  <si>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</si>
  <si>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</si>
  <si>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</si>
  <si>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</si>
  <si>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</si>
  <si>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</si>
  <si>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</si>
  <si>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</si>
  <si>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</si>
  <si>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</si>
  <si>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</si>
  <si>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</si>
  <si>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</si>
  <si>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</si>
  <si>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</si>
  <si>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</si>
  <si>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</si>
  <si>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</si>
  <si>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</si>
  <si>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</si>
  <si>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</si>
  <si>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</si>
  <si>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</si>
  <si>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</si>
  <si>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</si>
  <si>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</si>
  <si>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</si>
  <si>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</si>
  <si>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</si>
  <si>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</si>
  <si>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</si>
  <si>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</si>
  <si>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</si>
  <si>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</si>
  <si>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</si>
  <si>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</si>
  <si>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</si>
  <si>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</si>
  <si>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</si>
  <si>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</si>
  <si>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</si>
  <si>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</si>
  <si>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</si>
  <si>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</si>
  <si>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</si>
  <si>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</si>
  <si>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</si>
  <si>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</si>
  <si>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</si>
  <si>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</si>
  <si>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</si>
  <si>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</si>
  <si>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</si>
  <si>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</si>
  <si>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</si>
  <si>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</si>
  <si>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</si>
  <si>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</si>
  <si>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</si>
  <si>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</si>
  <si>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</si>
  <si>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</si>
  <si>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</si>
  <si>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</si>
  <si>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</si>
  <si>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</si>
  <si>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</si>
  <si>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</si>
  <si>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</si>
  <si>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</si>
  <si>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</si>
  <si>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</si>
  <si>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</si>
  <si>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</si>
  <si>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</si>
  <si>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</si>
  <si>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</si>
  <si>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</si>
  <si>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</si>
  <si>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</si>
  <si>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</si>
  <si>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</si>
  <si>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</si>
  <si>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</si>
  <si>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</si>
  <si>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</si>
  <si>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</si>
  <si>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</si>
  <si>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</si>
  <si>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</si>
  <si>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</si>
  <si>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</si>
  <si>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</si>
  <si>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</si>
  <si>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</si>
  <si>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</si>
  <si>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</si>
  <si>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</si>
  <si>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</si>
  <si>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</si>
  <si>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</si>
  <si>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</si>
  <si>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</si>
  <si>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</si>
  <si>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</si>
  <si>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</si>
  <si>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</si>
  <si>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</si>
  <si>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</si>
  <si>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</si>
  <si>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</si>
  <si>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</si>
  <si>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</si>
  <si>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</si>
  <si>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</si>
  <si>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</si>
  <si>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</si>
  <si>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</si>
  <si>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</si>
  <si>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</si>
  <si>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</si>
  <si>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</si>
  <si>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</si>
  <si>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</si>
  <si>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</si>
  <si>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</si>
  <si>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</si>
  <si>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</si>
  <si>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</si>
  <si>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</si>
  <si>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</si>
  <si>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</si>
  <si>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</si>
  <si>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</si>
  <si>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</si>
  <si>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</si>
  <si>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</si>
  <si>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</si>
  <si>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</si>
  <si>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</si>
  <si>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</si>
  <si>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</si>
  <si>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</si>
  <si>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</si>
  <si>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</si>
  <si>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</si>
  <si>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</si>
  <si>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</si>
  <si>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</si>
  <si>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</si>
  <si>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</si>
  <si>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</si>
  <si>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</si>
  <si>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</si>
  <si>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</si>
  <si>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</si>
  <si>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</si>
  <si>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</si>
  <si>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</si>
  <si>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</si>
  <si>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</si>
  <si>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</si>
  <si>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</si>
  <si>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</si>
  <si>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</si>
  <si>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</si>
  <si>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</si>
  <si>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</si>
  <si>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</si>
  <si>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</si>
  <si>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</si>
  <si>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</si>
  <si>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</si>
  <si>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</si>
  <si>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</si>
  <si>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</si>
  <si>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</si>
  <si>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</si>
  <si>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</si>
  <si>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</si>
  <si>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</si>
  <si>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</si>
  <si>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</si>
  <si>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</si>
  <si>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</si>
  <si>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</si>
  <si>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</si>
  <si>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</si>
  <si>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</si>
  <si>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</si>
  <si>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</si>
  <si>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</si>
  <si>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</si>
  <si>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</si>
  <si>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</si>
  <si>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</si>
  <si>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</si>
  <si>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</si>
  <si>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</si>
  <si>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</si>
  <si>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</si>
  <si>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</si>
  <si>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</si>
  <si>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</si>
  <si>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</si>
  <si>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</si>
  <si>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</si>
  <si>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</si>
  <si>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</si>
  <si>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</si>
  <si>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</si>
  <si>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</si>
  <si>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</si>
  <si>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</si>
  <si>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</si>
  <si>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</si>
  <si>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</si>
  <si>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</si>
  <si>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</si>
  <si>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</si>
  <si>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</si>
  <si>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</si>
  <si>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</si>
  <si>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</si>
  <si>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</si>
  <si>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</si>
  <si>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</si>
  <si>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</si>
  <si>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</si>
  <si>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</si>
  <si>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</si>
  <si>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</si>
  <si>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</si>
  <si>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</si>
  <si>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</si>
  <si>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</si>
  <si>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</si>
  <si>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</si>
  <si>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</si>
  <si>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</si>
  <si>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</si>
  <si>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</si>
  <si>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</si>
  <si>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</si>
  <si>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</si>
  <si>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</si>
  <si>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</si>
  <si>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</si>
  <si>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</si>
  <si>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</si>
  <si>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</si>
  <si>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</si>
  <si>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</si>
  <si>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</si>
  <si>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</si>
  <si>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</si>
  <si>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</si>
  <si>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</si>
  <si>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</si>
  <si>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</si>
  <si>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</si>
  <si>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</si>
  <si>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</si>
  <si>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</si>
  <si>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</si>
  <si>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</si>
  <si>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</si>
  <si>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</si>
  <si>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</si>
  <si>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</si>
  <si>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</si>
  <si>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</si>
  <si>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</si>
  <si>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</si>
  <si>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</si>
  <si>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</si>
  <si>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</si>
  <si>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</si>
  <si>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</si>
  <si>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</si>
  <si>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</si>
  <si>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</si>
  <si>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</si>
  <si>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</si>
  <si>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</si>
  <si>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</si>
  <si>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</si>
  <si>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</si>
  <si>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</si>
  <si>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</si>
  <si>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</si>
  <si>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</si>
  <si>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</si>
  <si>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</si>
  <si>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</si>
  <si>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</si>
  <si>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</si>
  <si>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</si>
  <si>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</si>
  <si>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</si>
  <si>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</si>
  <si>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</si>
  <si>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</si>
  <si>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</si>
  <si>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</si>
  <si>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</si>
  <si>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</si>
  <si>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</si>
  <si>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</si>
  <si>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</si>
  <si>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</si>
  <si>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</si>
  <si>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</si>
  <si>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</si>
  <si>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</si>
  <si>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</si>
  <si>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</si>
  <si>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</si>
  <si>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</si>
  <si>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</si>
  <si>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</si>
  <si>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</si>
  <si>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</si>
  <si>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</si>
  <si>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</si>
  <si>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</si>
  <si>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</si>
  <si>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</si>
  <si>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</si>
  <si>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</si>
  <si>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</si>
  <si>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</si>
  <si>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</si>
  <si>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</si>
  <si>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</si>
  <si>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</si>
  <si>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</si>
  <si>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</si>
  <si>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</si>
  <si>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</si>
  <si>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</si>
  <si>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</si>
  <si>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</si>
  <si>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</si>
  <si>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</si>
  <si>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</si>
  <si>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</si>
  <si>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</si>
  <si>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</si>
  <si>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</si>
  <si>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</si>
  <si>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</si>
  <si>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</si>
  <si>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</si>
  <si>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</si>
  <si>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</si>
  <si>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</si>
  <si>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</si>
  <si>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</si>
  <si>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</si>
  <si>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</si>
  <si>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</si>
  <si>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</si>
  <si>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</si>
  <si>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</si>
  <si>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</si>
  <si>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</si>
  <si>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</si>
  <si>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</si>
  <si>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</si>
  <si>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</si>
  <si>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</si>
  <si>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</si>
  <si>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</si>
  <si>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</si>
  <si>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</si>
  <si>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</si>
  <si>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</si>
  <si>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</si>
  <si>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</si>
  <si>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</si>
  <si>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</si>
  <si>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</si>
  <si>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</si>
  <si>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</si>
  <si>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</si>
  <si>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</si>
  <si>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</si>
  <si>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</si>
  <si>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</si>
  <si>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</si>
  <si>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</si>
  <si>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</si>
  <si>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</si>
  <si>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</si>
  <si>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</si>
  <si>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</si>
  <si>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</si>
  <si>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</si>
  <si>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</si>
  <si>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</si>
  <si>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</si>
  <si>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</si>
  <si>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</si>
  <si>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</si>
  <si>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</si>
  <si>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</si>
  <si>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</si>
  <si>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</si>
  <si>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</si>
  <si>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</si>
  <si>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</si>
  <si>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</si>
  <si>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</si>
  <si>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</si>
  <si>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</si>
  <si>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</si>
  <si>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</si>
  <si>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</si>
  <si>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</si>
  <si>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</si>
  <si>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</si>
  <si>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</si>
  <si>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</si>
  <si>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</si>
  <si>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</si>
  <si>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</si>
  <si>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</si>
  <si>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</si>
  <si>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</si>
  <si>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</si>
  <si>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</si>
  <si>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</si>
  <si>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</si>
  <si>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</si>
  <si>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</si>
  <si>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</si>
  <si>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</si>
  <si>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</si>
  <si>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</si>
  <si>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</si>
  <si>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</si>
  <si>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</si>
  <si>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</si>
  <si>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</si>
  <si>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</si>
  <si>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</si>
  <si>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</si>
  <si>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</si>
  <si>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</si>
  <si>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</si>
  <si>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</si>
  <si>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</si>
  <si>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</si>
  <si>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</si>
  <si>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</si>
  <si>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</si>
  <si>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</si>
  <si>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</si>
  <si>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</si>
  <si>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</si>
  <si>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</si>
  <si>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</si>
  <si>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</si>
  <si>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</si>
  <si>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</si>
  <si>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</si>
  <si>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</si>
  <si>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</si>
  <si>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</si>
  <si>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</si>
  <si>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</si>
  <si>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</si>
  <si>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</si>
  <si>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</si>
  <si>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</si>
  <si>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</si>
  <si>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</si>
  <si>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</si>
  <si>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</si>
  <si>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</si>
  <si>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</si>
  <si>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</si>
  <si>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</si>
  <si>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</si>
  <si>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</si>
  <si>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</si>
  <si>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</si>
  <si>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</si>
  <si>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</si>
  <si>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</si>
  <si>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</si>
  <si>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</si>
  <si>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</si>
  <si>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</si>
  <si>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</si>
  <si>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</si>
  <si>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</si>
  <si>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</si>
  <si>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</si>
  <si>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</si>
  <si>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</si>
  <si>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</si>
  <si>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</si>
  <si>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</si>
  <si>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</si>
  <si>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</si>
  <si>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</si>
  <si>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</si>
  <si>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</si>
  <si>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</si>
  <si>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</si>
  <si>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</si>
  <si>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</si>
  <si>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</si>
  <si>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</si>
  <si>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</si>
  <si>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</si>
  <si>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</si>
  <si>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</si>
  <si>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</si>
  <si>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</si>
  <si>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</si>
  <si>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</si>
  <si>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</si>
  <si>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</si>
  <si>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</si>
  <si>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</si>
  <si>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</si>
  <si>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</si>
  <si>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</si>
  <si>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</si>
  <si>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</si>
  <si>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</si>
  <si>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</si>
  <si>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</si>
  <si>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</si>
  <si>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</si>
  <si>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</si>
  <si>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</si>
  <si>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</si>
  <si>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</si>
  <si>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</si>
  <si>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</si>
  <si>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</si>
  <si>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</si>
  <si>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</si>
  <si>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</si>
  <si>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</si>
  <si>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</si>
  <si>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</si>
  <si>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</si>
  <si>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</si>
  <si>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</si>
  <si>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</si>
  <si>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</si>
  <si>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</si>
  <si>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</si>
  <si>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</si>
  <si>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</si>
  <si>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</si>
  <si>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</si>
  <si>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</si>
  <si>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</si>
  <si>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</si>
  <si>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</si>
  <si>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</si>
  <si>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</si>
  <si>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</si>
  <si>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</si>
  <si>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</si>
  <si>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</si>
  <si>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</si>
  <si>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</si>
  <si>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</si>
  <si>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</si>
  <si>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</si>
  <si>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</si>
  <si>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</si>
  <si>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</si>
  <si>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</si>
  <si>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</si>
  <si>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</si>
  <si>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</si>
  <si>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</si>
  <si>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</si>
  <si>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</si>
  <si>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</si>
  <si>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</si>
  <si>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</si>
  <si>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</si>
  <si>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</si>
  <si>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</si>
  <si>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</si>
  <si>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</si>
  <si>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</si>
  <si>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</si>
  <si>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</si>
  <si>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</si>
  <si>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</si>
  <si>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</si>
  <si>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</si>
  <si>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</si>
  <si>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</si>
  <si>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</si>
  <si>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</si>
  <si>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</si>
  <si>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</si>
  <si>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</si>
  <si>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</si>
  <si>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</si>
  <si>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</si>
  <si>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</si>
  <si>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</si>
  <si>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</si>
  <si>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</si>
  <si>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</si>
  <si>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</si>
  <si>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</si>
  <si>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</si>
  <si>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</si>
  <si>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</si>
  <si>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</si>
  <si>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</si>
  <si>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</si>
  <si>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</si>
  <si>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</si>
  <si>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</si>
  <si>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</si>
  <si>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</si>
  <si>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</si>
  <si>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</si>
  <si>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</si>
  <si>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</si>
  <si>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</si>
  <si>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</si>
  <si>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</si>
  <si>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</si>
  <si>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</si>
  <si>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</si>
  <si>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</si>
  <si>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</si>
  <si>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</si>
  <si>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</si>
  <si>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</si>
  <si>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</si>
  <si>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</si>
  <si>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</si>
  <si>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</si>
  <si>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</si>
  <si>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</si>
  <si>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</si>
  <si>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</si>
  <si>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</si>
  <si>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</si>
  <si>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</si>
  <si>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</si>
  <si>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</si>
  <si>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</si>
  <si>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</si>
  <si>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</si>
  <si>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</si>
  <si>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</si>
  <si>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</si>
  <si>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</si>
  <si>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</si>
  <si>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</si>
  <si>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</si>
  <si>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</si>
  <si>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</si>
  <si>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</si>
  <si>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</si>
  <si>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</si>
  <si>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</si>
  <si>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</si>
  <si>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</si>
  <si>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</si>
  <si>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</si>
  <si>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</si>
  <si>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</si>
  <si>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</si>
  <si>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</si>
  <si>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</si>
  <si>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</si>
  <si>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</si>
  <si>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</si>
  <si>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</si>
  <si>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</si>
  <si>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</si>
  <si>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</si>
  <si>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</si>
  <si>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</si>
  <si>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</si>
  <si>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</si>
  <si>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</si>
  <si>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</si>
  <si>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</si>
  <si>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</si>
  <si>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</si>
  <si>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</si>
  <si>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</si>
  <si>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</si>
  <si>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</si>
  <si>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</si>
  <si>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</si>
  <si>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</si>
  <si>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</si>
  <si>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</si>
  <si>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</si>
  <si>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</si>
  <si>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</si>
  <si>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</si>
  <si>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</si>
  <si>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</si>
  <si>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</si>
  <si>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</si>
  <si>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</si>
  <si>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</si>
  <si>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</si>
  <si>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</si>
  <si>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</si>
  <si>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</si>
  <si>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</si>
  <si>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</si>
  <si>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</si>
  <si>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</si>
  <si>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</si>
  <si>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</si>
  <si>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</si>
  <si>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</si>
  <si>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</si>
  <si>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</si>
  <si>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</si>
  <si>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</si>
  <si>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</si>
  <si>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</si>
  <si>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</si>
  <si>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</si>
  <si>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</si>
  <si>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</si>
  <si>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</si>
  <si>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</si>
  <si>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</si>
  <si>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</si>
  <si>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</si>
  <si>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</si>
  <si>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</si>
  <si>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</si>
  <si>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</si>
  <si>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</si>
  <si>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</si>
  <si>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</si>
  <si>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</si>
  <si>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</si>
  <si>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</si>
  <si>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</si>
  <si>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</si>
  <si>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</si>
  <si>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</si>
  <si>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</si>
  <si>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</si>
  <si>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</si>
  <si>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</si>
  <si>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</si>
  <si>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</si>
  <si>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</si>
  <si>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</si>
  <si>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</si>
  <si>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</si>
  <si>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</si>
  <si>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</si>
  <si>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</si>
  <si>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</si>
  <si>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</si>
  <si>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</si>
  <si>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</si>
  <si>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</si>
  <si>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</si>
  <si>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</si>
  <si>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</si>
  <si>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</si>
  <si>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</si>
  <si>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</si>
  <si>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</si>
  <si>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</si>
  <si>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</si>
  <si>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</si>
  <si>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</si>
  <si>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</si>
  <si>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</si>
  <si>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</si>
  <si>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</si>
  <si>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</si>
  <si>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</si>
  <si>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</si>
  <si>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</si>
  <si>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</si>
  <si>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</si>
  <si>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</si>
  <si>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</si>
  <si>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</si>
  <si>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</si>
  <si>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</si>
  <si>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</si>
  <si>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</si>
  <si>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</si>
  <si>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</si>
  <si>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</si>
  <si>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</si>
  <si>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</si>
  <si>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</si>
  <si>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</si>
  <si>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</si>
  <si>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</si>
  <si>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</si>
  <si>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</si>
  <si>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</si>
  <si>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</si>
  <si>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</si>
  <si>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</si>
  <si>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</si>
  <si>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</si>
  <si>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</si>
  <si>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</si>
  <si>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</si>
  <si>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</si>
  <si>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</si>
  <si>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</si>
  <si>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</si>
  <si>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</si>
  <si>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</si>
  <si>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</si>
  <si>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</si>
  <si>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</si>
  <si>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</si>
  <si>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</si>
  <si>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</si>
  <si>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</si>
  <si>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</si>
  <si>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</si>
  <si>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</si>
  <si>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</si>
  <si>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</si>
  <si>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</si>
  <si>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</si>
  <si>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</si>
  <si>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</si>
  <si>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</si>
  <si>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</si>
  <si>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</si>
  <si>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</si>
  <si>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</si>
  <si>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</si>
  <si>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</si>
  <si>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</si>
  <si>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</si>
  <si>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</si>
  <si>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</si>
  <si>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</si>
  <si>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</si>
  <si>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</si>
  <si>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</si>
  <si>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</si>
  <si>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</si>
  <si>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</si>
  <si>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</si>
  <si>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</si>
  <si>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</si>
  <si>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</si>
  <si>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</si>
  <si>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</si>
  <si>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</si>
  <si>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</si>
  <si>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</si>
  <si>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</si>
  <si>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</si>
  <si>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</si>
  <si>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</si>
  <si>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</si>
  <si>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</si>
  <si>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</si>
  <si>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</si>
  <si>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</si>
  <si>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</si>
  <si>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</si>
  <si>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</si>
  <si>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</si>
  <si>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</si>
  <si>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</si>
  <si>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</si>
  <si>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</si>
  <si>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</si>
  <si>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</si>
  <si>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</si>
  <si>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</si>
  <si>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</si>
  <si>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</si>
  <si>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</si>
  <si>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</si>
  <si>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</si>
  <si>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</si>
  <si>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</si>
  <si>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</si>
  <si>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</si>
  <si>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</si>
  <si>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</si>
  <si>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</si>
  <si>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</si>
  <si>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</si>
  <si>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</si>
  <si>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</si>
  <si>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</si>
  <si>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</si>
  <si>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</si>
  <si>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</si>
  <si>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</si>
  <si>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</si>
  <si>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</si>
  <si>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</si>
  <si>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</si>
  <si>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</si>
  <si>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</si>
  <si>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</si>
  <si>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</si>
  <si>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</si>
  <si>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</si>
  <si>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</si>
  <si>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</si>
  <si>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</si>
  <si>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</si>
  <si>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</si>
  <si>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</si>
  <si>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</si>
  <si>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</si>
  <si>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</si>
  <si>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</si>
  <si>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</si>
  <si>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</si>
  <si>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</si>
  <si>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</si>
  <si>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</si>
  <si>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</si>
  <si>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</si>
  <si>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</si>
  <si>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</si>
  <si>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</si>
  <si>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</si>
  <si>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</si>
  <si>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</si>
  <si>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</si>
  <si>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</si>
  <si>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</si>
  <si>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</si>
  <si>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</si>
  <si>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</si>
  <si>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</si>
  <si>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</si>
  <si>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</si>
  <si>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</si>
  <si>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</si>
  <si>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</si>
  <si>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</si>
  <si>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</si>
  <si>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</si>
  <si>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</si>
  <si>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</si>
  <si>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</si>
  <si>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</si>
  <si>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</si>
  <si>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</si>
  <si>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</si>
  <si>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</si>
  <si>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</si>
  <si>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</si>
  <si>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</si>
  <si>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</si>
  <si>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</si>
  <si>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</si>
  <si>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</si>
  <si>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</si>
  <si>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</si>
  <si>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</si>
  <si>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</si>
  <si>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</si>
  <si>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</si>
  <si>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</si>
  <si>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</si>
  <si>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</si>
  <si>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</si>
  <si>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</si>
  <si>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</si>
  <si>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</si>
  <si>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</si>
  <si>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</si>
  <si>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</si>
  <si>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</si>
  <si>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</si>
  <si>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</si>
  <si>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</si>
  <si>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</si>
  <si>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</si>
  <si>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</si>
  <si>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</si>
  <si>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</si>
  <si>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</si>
  <si>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</si>
  <si>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</si>
  <si>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</si>
  <si>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</si>
  <si>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</si>
  <si>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</si>
  <si>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</si>
  <si>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</si>
  <si>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</si>
  <si>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</si>
  <si>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</si>
  <si>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</si>
  <si>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</si>
  <si>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</si>
  <si>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</si>
  <si>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</si>
  <si>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</si>
  <si>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</si>
  <si>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</si>
  <si>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</si>
  <si>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</si>
  <si>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</si>
  <si>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</si>
  <si>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</si>
  <si>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</si>
  <si>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</si>
  <si>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</si>
  <si>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</si>
  <si>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</si>
  <si>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</si>
  <si>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</si>
  <si>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</si>
  <si>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</si>
  <si>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</si>
  <si>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</si>
  <si>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</si>
  <si>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</si>
  <si>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</si>
  <si>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</si>
  <si>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</si>
  <si>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</si>
  <si>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</si>
  <si>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</si>
  <si>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</si>
  <si>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</si>
  <si>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</si>
  <si>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</si>
  <si>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</si>
  <si>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</si>
  <si>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</si>
  <si>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</si>
  <si>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</si>
  <si>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</si>
  <si>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</si>
  <si>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</si>
  <si>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</si>
  <si>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</si>
  <si>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</si>
  <si>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</si>
  <si>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</si>
  <si>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</si>
  <si>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</si>
  <si>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</si>
  <si>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</si>
  <si>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</si>
  <si>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</si>
  <si>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</si>
  <si>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</si>
  <si>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</si>
  <si>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</si>
  <si>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</si>
  <si>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</si>
  <si>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</si>
  <si>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</si>
  <si>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</si>
  <si>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</si>
  <si>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</si>
  <si>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</si>
  <si>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</si>
  <si>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</si>
  <si>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</si>
  <si>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</si>
  <si>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</si>
  <si>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</si>
  <si>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</si>
  <si>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</si>
  <si>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</si>
  <si>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</si>
  <si>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</si>
  <si>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</si>
  <si>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</si>
  <si>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</si>
  <si>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</si>
  <si>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</si>
  <si>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</si>
  <si>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</si>
  <si>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</si>
  <si>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</si>
  <si>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</si>
  <si>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</si>
  <si>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</si>
  <si>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</si>
  <si>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</si>
  <si>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</si>
  <si>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</si>
  <si>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</si>
  <si>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</si>
  <si>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</si>
  <si>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</si>
  <si>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</si>
  <si>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</si>
  <si>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</si>
  <si>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</si>
  <si>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</si>
  <si>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</si>
  <si>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</si>
  <si>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</si>
  <si>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</si>
  <si>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</si>
  <si>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</si>
  <si>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</si>
  <si>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</si>
  <si>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</si>
  <si>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</si>
  <si>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</si>
  <si>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</si>
  <si>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</si>
  <si>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</si>
  <si>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</si>
  <si>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</si>
  <si>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</si>
  <si>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</si>
  <si>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</si>
  <si>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</si>
  <si>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</si>
  <si>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</si>
  <si>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</si>
  <si>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</si>
  <si>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</si>
  <si>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</si>
  <si>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</si>
  <si>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</si>
  <si>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</si>
  <si>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</si>
  <si>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</si>
  <si>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</si>
  <si>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</si>
  <si>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</si>
  <si>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</si>
  <si>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</si>
  <si>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</si>
  <si>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</si>
  <si>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</si>
  <si>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</si>
  <si>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</si>
  <si>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</si>
  <si>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</si>
  <si>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</si>
  <si>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</si>
  <si>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</si>
  <si>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</si>
  <si>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</si>
  <si>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</si>
  <si>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</si>
  <si>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</si>
  <si>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</si>
  <si>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</si>
  <si>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</si>
  <si>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</si>
  <si>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</si>
  <si>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</si>
  <si>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</si>
  <si>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</si>
  <si>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</si>
  <si>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</si>
  <si>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</si>
  <si>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</si>
  <si>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</si>
  <si>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</si>
  <si>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</si>
  <si>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</si>
  <si>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</si>
  <si>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</si>
  <si>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</si>
  <si>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</si>
  <si>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</si>
  <si>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</si>
  <si>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</si>
  <si>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</si>
  <si>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</si>
  <si>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</si>
  <si>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</si>
  <si>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</si>
  <si>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</si>
  <si>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</si>
  <si>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</si>
  <si>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</si>
  <si>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</si>
  <si>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</si>
  <si>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</si>
  <si>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</si>
  <si>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</si>
  <si>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</si>
  <si>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</si>
  <si>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</si>
  <si>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</si>
  <si>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</si>
  <si>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</si>
  <si>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</si>
  <si>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</si>
  <si>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</si>
  <si>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</si>
  <si>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</si>
  <si>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</si>
  <si>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</si>
  <si>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</si>
  <si>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</si>
  <si>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</si>
  <si>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</si>
  <si>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</si>
  <si>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</si>
  <si>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</si>
  <si>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</si>
  <si>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</si>
  <si>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</si>
  <si>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</si>
  <si>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</si>
  <si>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</si>
  <si>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</si>
  <si>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</si>
  <si>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</si>
  <si>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</si>
  <si>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</si>
  <si>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</si>
  <si>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</si>
  <si>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</si>
  <si>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</si>
  <si>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</si>
  <si>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</si>
  <si>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</si>
  <si>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</si>
  <si>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</si>
  <si>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</si>
  <si>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</si>
  <si>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</si>
  <si>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</si>
  <si>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</si>
  <si>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</si>
  <si>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</si>
  <si>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</si>
  <si>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</si>
  <si>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</si>
  <si>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</si>
  <si>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</si>
  <si>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</si>
  <si>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</si>
  <si>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</si>
  <si>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</si>
  <si>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</si>
  <si>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</si>
  <si>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</si>
  <si>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</si>
  <si>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</si>
  <si>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</si>
  <si>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</si>
  <si>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</si>
  <si>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</si>
  <si>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</si>
  <si>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</si>
  <si>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</si>
  <si>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</si>
  <si>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</si>
  <si>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</si>
  <si>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</si>
  <si>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</si>
  <si>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</si>
  <si>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</si>
  <si>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</si>
  <si>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</si>
  <si>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</si>
  <si>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</si>
  <si>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</si>
  <si>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</si>
  <si>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</si>
  <si>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</si>
  <si>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</si>
  <si>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</si>
  <si>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</si>
  <si>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</si>
  <si>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</si>
  <si>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</si>
  <si>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</si>
  <si>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</si>
  <si>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</si>
  <si>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</si>
  <si>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</si>
  <si>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</si>
  <si>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</si>
  <si>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</si>
  <si>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</si>
  <si>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</si>
  <si>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</si>
  <si>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</si>
  <si>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</si>
  <si>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</si>
  <si>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</si>
  <si>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</si>
  <si>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</si>
  <si>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</si>
  <si>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</si>
  <si>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</si>
  <si>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</si>
  <si>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</si>
  <si>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</si>
  <si>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</si>
  <si>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</si>
  <si>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</si>
  <si>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</si>
  <si>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</si>
  <si>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</si>
  <si>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</si>
  <si>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</si>
  <si>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</si>
  <si>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</si>
  <si>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</si>
  <si>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</si>
  <si>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</si>
  <si>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</si>
  <si>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</si>
  <si>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</si>
  <si>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</si>
  <si>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</si>
  <si>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</si>
  <si>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</si>
  <si>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</si>
  <si>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</si>
  <si>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</si>
  <si>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</si>
  <si>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</si>
  <si>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</si>
  <si>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</si>
  <si>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</si>
  <si>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</si>
  <si>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</si>
  <si>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</si>
  <si>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</si>
  <si>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</si>
  <si>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</si>
  <si>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</si>
  <si>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</si>
  <si>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</si>
  <si>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</si>
  <si>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</si>
  <si>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</si>
  <si>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</si>
  <si>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</si>
  <si>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</si>
  <si>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</si>
  <si>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</si>
  <si>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</si>
  <si>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</si>
  <si>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</si>
  <si>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</si>
  <si>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</si>
  <si>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</si>
  <si>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</si>
  <si>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</si>
  <si>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</si>
  <si>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</si>
  <si>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</si>
  <si>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</si>
  <si>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</si>
  <si>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</si>
  <si>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</si>
  <si>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</si>
  <si>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</si>
  <si>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</si>
  <si>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</si>
  <si>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</si>
  <si>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</si>
  <si>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</si>
  <si>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</si>
  <si>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</si>
  <si>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</si>
  <si>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</si>
  <si>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</si>
  <si>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</si>
  <si>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</si>
  <si>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</si>
  <si>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</si>
  <si>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</si>
  <si>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</si>
  <si>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</si>
  <si>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</si>
  <si>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</si>
  <si>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</si>
  <si>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</si>
  <si>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</si>
  <si>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</si>
  <si>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</si>
  <si>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</si>
  <si>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</si>
  <si>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</si>
  <si>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</si>
  <si>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</si>
  <si>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</si>
  <si>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</si>
  <si>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</si>
  <si>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</si>
  <si>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</si>
  <si>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</si>
  <si>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</si>
  <si>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</si>
  <si>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</si>
  <si>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</si>
  <si>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</si>
  <si>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</si>
  <si>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</si>
  <si>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</si>
  <si>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</si>
  <si>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</si>
  <si>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</si>
  <si>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</si>
  <si>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</si>
  <si>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</si>
  <si>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</si>
  <si>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</si>
  <si>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</si>
  <si>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</si>
  <si>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</si>
  <si>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</si>
  <si>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</si>
  <si>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</si>
  <si>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</si>
  <si>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</si>
  <si>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</si>
  <si>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</si>
  <si>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</si>
  <si>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</si>
  <si>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</si>
  <si>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</si>
  <si>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</si>
  <si>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</si>
  <si>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</si>
  <si>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</si>
  <si>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</si>
  <si>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</si>
  <si>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</si>
  <si>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</si>
  <si>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</si>
  <si>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</si>
  <si>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</si>
  <si>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</si>
  <si>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</si>
  <si>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</si>
  <si>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</si>
  <si>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</si>
  <si>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</si>
  <si>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</si>
  <si>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</si>
  <si>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</si>
  <si>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</si>
  <si>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</si>
  <si>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</si>
  <si>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</si>
  <si>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</si>
  <si>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</si>
  <si>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</si>
  <si>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</si>
  <si>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</si>
  <si>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</si>
  <si>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</si>
  <si>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</si>
  <si>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</si>
  <si>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</si>
  <si>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</si>
  <si>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</si>
  <si>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</si>
  <si>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</si>
  <si>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</si>
  <si>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</si>
  <si>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</si>
  <si>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</si>
  <si>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</si>
  <si>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</si>
  <si>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</si>
  <si>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</si>
  <si>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</si>
  <si>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</si>
  <si>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</si>
  <si>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</si>
  <si>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</si>
  <si>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</si>
  <si>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</si>
  <si>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</si>
  <si>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</si>
  <si>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</si>
  <si>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</si>
  <si>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</si>
  <si>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</si>
  <si>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</si>
  <si>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</si>
  <si>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</si>
  <si>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</si>
  <si>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</si>
  <si>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</si>
  <si>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</si>
  <si>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</si>
  <si>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</si>
  <si>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</si>
  <si>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</si>
  <si>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</si>
  <si>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</si>
  <si>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</si>
  <si>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</si>
  <si>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</si>
  <si>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</si>
  <si>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</si>
  <si>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</si>
  <si>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</si>
  <si>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</si>
  <si>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</si>
  <si>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</si>
  <si>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</si>
  <si>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</si>
  <si>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</si>
  <si>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</si>
  <si>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</si>
  <si>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</si>
  <si>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</si>
  <si>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</si>
  <si>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</si>
  <si>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</si>
  <si>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</si>
  <si>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</si>
  <si>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</si>
  <si>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</si>
  <si>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</si>
  <si>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</si>
  <si>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</si>
  <si>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</si>
  <si>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</si>
  <si>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</si>
  <si>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</si>
  <si>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</si>
  <si>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</si>
  <si>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</si>
  <si>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</si>
  <si>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</si>
  <si>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</si>
  <si>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</si>
  <si>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</si>
  <si>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</si>
  <si>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</si>
  <si>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</si>
  <si>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</si>
  <si>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</si>
  <si>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</si>
  <si>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</si>
  <si>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</si>
  <si>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</si>
  <si>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</si>
  <si>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</si>
  <si>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</si>
  <si>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</si>
  <si>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</si>
  <si>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</si>
  <si>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</si>
  <si>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</si>
  <si>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</si>
  <si>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</si>
  <si>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</si>
  <si>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</si>
  <si>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</si>
  <si>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</si>
  <si>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</si>
  <si>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</si>
  <si>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</si>
  <si>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</si>
  <si>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</si>
  <si>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</si>
  <si>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</si>
  <si>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</si>
  <si>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</si>
  <si>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</si>
  <si>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</si>
  <si>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</si>
  <si>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</si>
  <si>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</si>
  <si>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</si>
  <si>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</si>
  <si>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</si>
  <si>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</si>
  <si>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</si>
  <si>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</si>
  <si>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</si>
  <si>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</si>
  <si>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</si>
  <si>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</si>
  <si>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</si>
  <si>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</si>
  <si>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</si>
  <si>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</si>
  <si>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</si>
  <si>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</si>
  <si>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</si>
  <si>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</si>
  <si>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</si>
  <si>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</si>
  <si>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</si>
  <si>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</si>
  <si>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</si>
  <si>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</si>
  <si>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</si>
  <si>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</si>
  <si>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</si>
  <si>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</si>
  <si>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</si>
  <si>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</si>
  <si>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</si>
  <si>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</si>
  <si>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</si>
  <si>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</si>
  <si>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</si>
  <si>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</si>
  <si>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</si>
  <si>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</si>
  <si>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</si>
  <si>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</si>
  <si>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</si>
  <si>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</si>
  <si>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</si>
  <si>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</si>
  <si>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</si>
  <si>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</si>
  <si>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</si>
  <si>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</si>
  <si>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</si>
  <si>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</si>
  <si>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</si>
  <si>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</si>
  <si>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</si>
  <si>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</si>
  <si>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</si>
  <si>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</si>
  <si>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</si>
  <si>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</si>
  <si>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</si>
  <si>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</si>
  <si>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</si>
  <si>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</si>
  <si>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</si>
  <si>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</si>
  <si>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</si>
  <si>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</si>
  <si>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</si>
  <si>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</si>
  <si>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</si>
  <si>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</si>
  <si>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</si>
  <si>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</si>
  <si>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</si>
  <si>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</si>
  <si>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</si>
  <si>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</si>
  <si>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</si>
  <si>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</si>
  <si>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</si>
  <si>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</si>
  <si>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</si>
  <si>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</si>
  <si>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</si>
  <si>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</si>
  <si>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</si>
  <si>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</si>
  <si>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</si>
  <si>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</si>
  <si>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</si>
  <si>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</si>
  <si>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</si>
  <si>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</si>
  <si>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</si>
  <si>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</si>
  <si>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</si>
  <si>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</si>
  <si>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</si>
  <si>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</si>
  <si>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</si>
  <si>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</si>
  <si>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</si>
  <si>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</si>
  <si>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</si>
  <si>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</si>
  <si>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</si>
  <si>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</si>
  <si>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</si>
  <si>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</si>
  <si>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</si>
  <si>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</si>
  <si>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</si>
  <si>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</si>
  <si>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</si>
  <si>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</si>
  <si>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</si>
  <si>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</si>
  <si>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</si>
  <si>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</si>
  <si>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</si>
  <si>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</si>
  <si>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</si>
  <si>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</si>
  <si>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</si>
  <si>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</si>
  <si>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</si>
  <si>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</si>
  <si>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</si>
  <si>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</si>
  <si>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</si>
  <si>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</si>
  <si>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</si>
  <si>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</si>
  <si>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</si>
  <si>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</si>
  <si>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</si>
  <si>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</si>
  <si>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</si>
  <si>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</si>
  <si>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</si>
  <si>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</si>
  <si>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</si>
  <si>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</si>
  <si>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</si>
  <si>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</si>
  <si>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</si>
  <si>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</si>
  <si>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</si>
  <si>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</si>
  <si>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</si>
  <si>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</si>
  <si>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</si>
  <si>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</si>
  <si>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</si>
  <si>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</si>
  <si>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</si>
  <si>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</si>
  <si>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</si>
  <si>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</si>
  <si>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</si>
  <si>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</si>
  <si>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</si>
  <si>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</si>
  <si>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</si>
  <si>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</si>
  <si>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</si>
  <si>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</si>
  <si>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</si>
  <si>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</si>
  <si>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</si>
  <si>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</si>
  <si>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</si>
  <si>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</si>
  <si>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</si>
  <si>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</si>
  <si>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</si>
  <si>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</si>
  <si>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</si>
  <si>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</si>
  <si>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</si>
  <si>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</si>
  <si>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</si>
  <si>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</si>
  <si>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</si>
  <si>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</si>
  <si>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</si>
  <si>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</si>
  <si>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</si>
  <si>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</si>
  <si>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</si>
  <si>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</si>
  <si>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</si>
  <si>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</si>
  <si>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</si>
  <si>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</si>
  <si>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</si>
  <si>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</si>
  <si>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</si>
  <si>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</si>
  <si>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</si>
  <si>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</si>
  <si>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</si>
  <si>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</si>
  <si>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</si>
  <si>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</si>
  <si>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</si>
  <si>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</si>
  <si>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</si>
  <si>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</si>
  <si>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</si>
  <si>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</si>
  <si>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</si>
  <si>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</si>
  <si>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</si>
  <si>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</si>
  <si>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</si>
  <si>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</si>
  <si>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</si>
  <si>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</si>
  <si>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</si>
  <si>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</si>
  <si>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</si>
  <si>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</si>
  <si>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</si>
  <si>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</si>
  <si>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</si>
  <si>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</si>
  <si>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</si>
  <si>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</si>
  <si>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</si>
  <si>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</si>
  <si>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</si>
  <si>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</si>
  <si>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</si>
  <si>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</si>
  <si>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</si>
  <si>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</si>
  <si>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</si>
  <si>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</si>
  <si>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</si>
  <si>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</si>
  <si>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</si>
  <si>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</si>
  <si>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</si>
  <si>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</si>
  <si>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</si>
  <si>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</si>
  <si>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</si>
  <si>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</si>
  <si>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</si>
  <si>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</si>
  <si>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</si>
  <si>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</si>
  <si>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</si>
  <si>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</si>
  <si>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</si>
  <si>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</si>
  <si>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</si>
  <si>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</si>
  <si>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</si>
  <si>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</si>
  <si>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</si>
  <si>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</si>
  <si>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</si>
  <si>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</si>
  <si>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</si>
  <si>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</si>
  <si>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</si>
  <si>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</si>
  <si>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</si>
  <si>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</si>
  <si>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</si>
  <si>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</si>
  <si>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</si>
  <si>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</si>
  <si>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</si>
  <si>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</si>
  <si>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</si>
  <si>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</si>
  <si>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</si>
  <si>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</si>
  <si>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</si>
  <si>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</si>
  <si>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</si>
  <si>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</si>
  <si>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</si>
  <si>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</si>
  <si>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</si>
  <si>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</si>
  <si>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</si>
  <si>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</si>
  <si>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</si>
  <si>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</si>
  <si>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</si>
  <si>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</si>
  <si>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</si>
  <si>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</si>
  <si>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</si>
  <si>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</si>
  <si>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</si>
  <si>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</si>
  <si>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</si>
  <si>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</si>
  <si>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</si>
  <si>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</si>
  <si>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</si>
  <si>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</si>
  <si>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</si>
  <si>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</si>
  <si>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</si>
  <si>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</si>
  <si>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</si>
  <si>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</si>
  <si>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</si>
  <si>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</si>
  <si>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</si>
  <si>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</si>
  <si>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</si>
  <si>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</si>
  <si>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</si>
  <si>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</si>
  <si>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</si>
  <si>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</si>
  <si>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</si>
  <si>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</si>
  <si>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</si>
  <si>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</si>
  <si>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</si>
  <si>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</si>
  <si>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</si>
  <si>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</si>
  <si>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</si>
  <si>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</si>
  <si>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</si>
  <si>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</si>
  <si>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</si>
  <si>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</si>
  <si>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</si>
  <si>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</si>
  <si>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</si>
  <si>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</si>
  <si>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</si>
  <si>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</si>
  <si>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</si>
  <si>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</si>
  <si>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</si>
  <si>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</si>
  <si>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</si>
  <si>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</si>
  <si>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</si>
  <si>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</si>
  <si>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</si>
  <si>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</si>
  <si>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</si>
  <si>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</si>
  <si>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</si>
  <si>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</si>
  <si>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</si>
  <si>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</si>
  <si>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</si>
  <si>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</si>
  <si>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</si>
  <si>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</si>
  <si>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</si>
  <si>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</si>
  <si>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</si>
  <si>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</si>
  <si>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</si>
  <si>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</si>
  <si>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</si>
  <si>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</si>
  <si>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</si>
  <si>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</si>
  <si>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</si>
  <si>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</si>
  <si>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</si>
  <si>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</si>
  <si>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</si>
  <si>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</si>
  <si>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</si>
  <si>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</si>
  <si>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</si>
  <si>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</si>
  <si>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</si>
  <si>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</si>
  <si>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</si>
  <si>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</si>
  <si>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</si>
  <si>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</si>
  <si>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</si>
  <si>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</si>
  <si>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</si>
  <si>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</si>
  <si>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</si>
  <si>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</si>
  <si>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</si>
  <si>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</si>
  <si>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</si>
  <si>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</si>
  <si>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</si>
  <si>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</si>
  <si>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</si>
  <si>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</si>
  <si>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</si>
  <si>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</si>
  <si>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</si>
  <si>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</si>
  <si>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</si>
  <si>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</si>
  <si>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</si>
  <si>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</si>
  <si>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</si>
  <si>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</si>
  <si>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</si>
  <si>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</si>
  <si>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</si>
  <si>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</si>
  <si>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</si>
  <si>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</si>
  <si>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</si>
  <si>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</si>
  <si>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</si>
  <si>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</si>
  <si>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</si>
  <si>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</si>
  <si>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</si>
  <si>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</si>
  <si>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</si>
  <si>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</si>
  <si>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</si>
  <si>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</si>
  <si>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</si>
  <si>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</si>
  <si>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</si>
  <si>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</si>
  <si>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</si>
  <si>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</si>
  <si>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</si>
  <si>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</si>
  <si>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</si>
  <si>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</si>
  <si>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</si>
  <si>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</si>
  <si>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</si>
  <si>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</si>
  <si>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</si>
  <si>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</si>
  <si>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</si>
  <si>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</si>
  <si>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</si>
  <si>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</si>
  <si>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</si>
  <si>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</si>
  <si>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</si>
  <si>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</si>
  <si>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</si>
  <si>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</si>
  <si>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</si>
  <si>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</si>
  <si>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</si>
  <si>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</si>
  <si>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</si>
  <si>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</si>
  <si>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</si>
  <si>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</si>
  <si>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</si>
  <si>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</si>
  <si>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</si>
  <si>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</si>
  <si>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</si>
  <si>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</si>
  <si>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</si>
  <si>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</si>
  <si>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</si>
  <si>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</si>
  <si>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</si>
  <si>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</si>
  <si>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</si>
  <si>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</si>
  <si>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</si>
  <si>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</si>
  <si>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</si>
  <si>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</si>
  <si>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</si>
  <si>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</si>
  <si>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</si>
  <si>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</si>
  <si>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</si>
  <si>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</si>
  <si>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</si>
  <si>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</si>
  <si>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</si>
  <si>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</si>
  <si>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</si>
  <si>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</si>
  <si>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</si>
  <si>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</si>
  <si>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</si>
  <si>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</si>
  <si>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</si>
  <si>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</si>
  <si>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</si>
  <si>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</si>
  <si>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</si>
  <si>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</si>
  <si>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</si>
  <si>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</si>
  <si>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</si>
  <si>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</si>
  <si>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</si>
  <si>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</si>
  <si>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</si>
  <si>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</si>
  <si>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</si>
  <si>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</si>
  <si>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</si>
  <si>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</si>
  <si>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</si>
  <si>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</si>
  <si>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</si>
  <si>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</si>
  <si>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</si>
  <si>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</si>
  <si>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</si>
  <si>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</si>
  <si>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</si>
  <si>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</si>
  <si>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</si>
  <si>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</si>
  <si>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</si>
  <si>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</si>
  <si>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</si>
  <si>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</si>
  <si>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</si>
  <si>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</si>
  <si>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</si>
  <si>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</si>
  <si>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</si>
  <si>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</si>
  <si>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</si>
  <si>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</si>
  <si>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</si>
  <si>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</si>
  <si>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</si>
  <si>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</si>
  <si>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</si>
  <si>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</si>
  <si>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</si>
  <si>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</si>
  <si>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</si>
  <si>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</si>
  <si>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</si>
  <si>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</si>
  <si>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</si>
  <si>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</si>
  <si>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</si>
  <si>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</si>
  <si>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</si>
  <si>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</si>
  <si>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</si>
  <si>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</si>
  <si>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</si>
  <si>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</si>
  <si>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</si>
  <si>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</si>
  <si>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</si>
  <si>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</si>
  <si>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</si>
  <si>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</si>
  <si>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</si>
  <si>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</si>
  <si>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</si>
  <si>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</si>
  <si>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</si>
  <si>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</si>
  <si>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</si>
  <si>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</si>
  <si>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</si>
  <si>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</si>
  <si>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</si>
  <si>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</si>
  <si>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</si>
  <si>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</si>
  <si>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</si>
  <si>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</si>
  <si>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</si>
  <si>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</si>
  <si>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</si>
  <si>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</si>
  <si>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</si>
  <si>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</si>
  <si>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</si>
  <si>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</si>
  <si>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</si>
  <si>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</si>
  <si>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</si>
  <si>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</si>
  <si>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</si>
  <si>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</si>
  <si>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</si>
  <si>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</si>
  <si>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</si>
  <si>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</si>
  <si>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</si>
  <si>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</si>
  <si>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</si>
  <si>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</si>
  <si>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</si>
  <si>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</si>
  <si>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</si>
  <si>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</si>
  <si>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</si>
  <si>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</si>
  <si>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</si>
  <si>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</si>
  <si>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</si>
  <si>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</si>
  <si>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</si>
  <si>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</si>
  <si>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</si>
  <si>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</si>
  <si>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</si>
  <si>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</si>
  <si>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</si>
  <si>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</si>
  <si>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</si>
  <si>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</si>
  <si>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</si>
  <si>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</si>
  <si>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</si>
  <si>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</si>
  <si>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</si>
  <si>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</si>
  <si>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</si>
  <si>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</si>
  <si>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</si>
  <si>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</si>
  <si>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</si>
  <si>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</si>
  <si>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</si>
  <si>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</si>
  <si>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</si>
  <si>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</si>
  <si>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</si>
  <si>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</si>
  <si>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</si>
  <si>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</si>
  <si>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</si>
  <si>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</si>
  <si>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</si>
  <si>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</si>
  <si>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</si>
  <si>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</si>
  <si>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</si>
  <si>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</si>
  <si>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</si>
  <si>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</si>
  <si>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</si>
  <si>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</si>
  <si>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</si>
  <si>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</si>
  <si>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</si>
  <si>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</si>
  <si>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</si>
  <si>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</si>
  <si>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</si>
  <si>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</si>
  <si>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</si>
  <si>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</si>
  <si>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</si>
  <si>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</si>
  <si>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</si>
  <si>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</si>
  <si>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</si>
  <si>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</si>
  <si>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</si>
  <si>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</si>
  <si>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</si>
  <si>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</si>
  <si>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</si>
  <si>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</si>
  <si>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</si>
  <si>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</si>
  <si>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</si>
  <si>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</si>
  <si>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</si>
  <si>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</si>
  <si>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</si>
  <si>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</si>
  <si>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</si>
  <si>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</si>
  <si>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</si>
  <si>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</si>
  <si>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</si>
  <si>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</si>
  <si>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</si>
  <si>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</si>
  <si>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</si>
  <si>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</si>
  <si>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</si>
  <si>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</si>
  <si>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</si>
  <si>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</si>
  <si>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</si>
  <si>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</si>
  <si>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</si>
  <si>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</si>
  <si>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</si>
  <si>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</si>
  <si>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</si>
  <si>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</si>
  <si>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</si>
  <si>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</si>
  <si>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</si>
  <si>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</si>
  <si>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</si>
  <si>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</si>
  <si>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</si>
  <si>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</si>
  <si>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</si>
  <si>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</si>
  <si>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</si>
  <si>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</si>
  <si>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</si>
  <si>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</si>
  <si>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</si>
  <si>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</si>
  <si>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</si>
  <si>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</si>
  <si>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</si>
  <si>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</si>
  <si>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</si>
  <si>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</si>
  <si>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</si>
  <si>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</si>
  <si>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</si>
  <si>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</si>
  <si>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</si>
  <si>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</si>
  <si>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</si>
  <si>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</si>
  <si>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</si>
  <si>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</si>
  <si>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</si>
  <si>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</si>
  <si>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</si>
  <si>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</si>
  <si>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</si>
  <si>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</si>
  <si>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</si>
  <si>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</si>
  <si>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</si>
  <si>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</si>
  <si>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</si>
  <si>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</si>
  <si>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</si>
  <si>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</si>
  <si>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</si>
  <si>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</si>
  <si>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</si>
  <si>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</si>
  <si>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</si>
  <si>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</si>
  <si>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</si>
  <si>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</si>
  <si>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</si>
  <si>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</si>
  <si>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</si>
  <si>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</si>
  <si>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</si>
  <si>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</si>
  <si>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</si>
  <si>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</si>
  <si>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</si>
  <si>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</si>
  <si>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</si>
  <si>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</si>
  <si>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</si>
  <si>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</si>
  <si>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</si>
  <si>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</si>
  <si>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</si>
  <si>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</si>
  <si>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</si>
  <si>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</si>
  <si>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</si>
  <si>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</si>
  <si>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</si>
  <si>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</si>
  <si>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</si>
  <si>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</si>
  <si>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</si>
  <si>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</si>
  <si>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</si>
  <si>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</si>
  <si>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</si>
  <si>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</si>
  <si>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</si>
  <si>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</si>
  <si>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</si>
  <si>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</si>
  <si>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</si>
  <si>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</si>
  <si>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</si>
  <si>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</si>
  <si>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</si>
  <si>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</si>
  <si>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</si>
  <si>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</si>
  <si>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</si>
  <si>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</si>
  <si>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</si>
  <si>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</si>
  <si>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</si>
  <si>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</si>
  <si>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</si>
  <si>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</si>
  <si>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</si>
  <si>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</si>
  <si>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</si>
  <si>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</si>
  <si>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</si>
  <si>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</si>
  <si>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</si>
  <si>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</si>
  <si>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</si>
  <si>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</si>
  <si>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</si>
  <si>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</si>
  <si>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</si>
  <si>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</si>
  <si>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</si>
  <si>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</si>
  <si>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</si>
  <si>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</si>
  <si>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</si>
  <si>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</si>
  <si>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</si>
  <si>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</si>
  <si>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</si>
  <si>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</si>
  <si>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</si>
  <si>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</si>
  <si>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</si>
  <si>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</si>
  <si>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</si>
  <si>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</si>
  <si>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</si>
  <si>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</si>
  <si>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</si>
  <si>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</si>
  <si>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</si>
  <si>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</si>
  <si>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</si>
  <si>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</si>
  <si>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</si>
  <si>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</si>
  <si>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</si>
  <si>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</si>
  <si>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</si>
  <si>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</si>
  <si>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</si>
  <si>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</si>
  <si>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</si>
  <si>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</si>
  <si>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</si>
  <si>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</si>
  <si>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</si>
  <si>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</si>
  <si>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</si>
  <si>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</si>
  <si>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</si>
  <si>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</si>
  <si>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</si>
  <si>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</si>
  <si>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</si>
  <si>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</si>
  <si>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</si>
  <si>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</si>
  <si>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</si>
  <si>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</si>
  <si>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</si>
  <si>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</si>
  <si>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</si>
  <si>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</si>
  <si>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</si>
  <si>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</si>
  <si>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</si>
  <si>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</si>
  <si>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</si>
  <si>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</si>
  <si>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</si>
  <si>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</si>
  <si>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</si>
  <si>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</si>
  <si>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</si>
  <si>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</si>
  <si>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</si>
  <si>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</si>
  <si>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</si>
  <si>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</si>
  <si>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</si>
  <si>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</si>
  <si>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</si>
  <si>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</si>
  <si>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</si>
  <si>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</si>
  <si>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</si>
  <si>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</si>
  <si>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</si>
  <si>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</si>
  <si>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</si>
  <si>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</si>
  <si>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</si>
  <si>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</si>
  <si>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</si>
  <si>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</si>
  <si>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</si>
  <si>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</si>
  <si>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</si>
  <si>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</si>
  <si>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</si>
  <si>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</si>
  <si>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</si>
  <si>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</si>
  <si>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</si>
  <si>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</si>
  <si>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</si>
  <si>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</si>
  <si>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</si>
  <si>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</si>
  <si>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</si>
  <si>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</si>
  <si>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</si>
  <si>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</si>
  <si>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</si>
  <si>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</si>
  <si>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</si>
  <si>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</si>
  <si>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</si>
  <si>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</si>
  <si>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</si>
  <si>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</si>
  <si>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</si>
  <si>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</si>
  <si>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</si>
  <si>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</si>
  <si>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</si>
  <si>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</si>
  <si>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</si>
  <si>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</si>
  <si>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</si>
  <si>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</si>
  <si>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</si>
  <si>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</si>
  <si>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</si>
  <si>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</si>
  <si>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</si>
  <si>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</si>
  <si>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</si>
  <si>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</si>
  <si>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</si>
  <si>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</si>
  <si>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</si>
  <si>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</si>
  <si>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</si>
  <si>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</si>
  <si>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</si>
  <si>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</si>
  <si>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</si>
  <si>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</si>
  <si>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</si>
  <si>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</si>
  <si>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</si>
  <si>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</si>
  <si>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</si>
  <si>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</si>
  <si>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</si>
  <si>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</si>
  <si>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</si>
  <si>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</si>
  <si>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</si>
  <si>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</si>
  <si>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</si>
  <si>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</si>
  <si>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</si>
  <si>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</si>
  <si>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</si>
  <si>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</si>
  <si>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</si>
  <si>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</si>
  <si>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</si>
  <si>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</si>
  <si>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</si>
  <si>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</si>
  <si>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</si>
  <si>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</si>
  <si>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</si>
  <si>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</si>
  <si>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</si>
  <si>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</si>
  <si>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</si>
  <si>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</si>
  <si>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</si>
  <si>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</si>
  <si>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</si>
  <si>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</si>
  <si>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</si>
  <si>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</si>
  <si>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</si>
  <si>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</si>
  <si>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</si>
  <si>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</si>
  <si>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</si>
  <si>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</si>
  <si>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</si>
  <si>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</si>
  <si>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</si>
  <si>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</si>
  <si>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</si>
  <si>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</si>
  <si>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</si>
  <si>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</si>
  <si>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</si>
  <si>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</si>
  <si>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</si>
  <si>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</si>
  <si>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</si>
  <si>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</si>
  <si>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</si>
  <si>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</si>
  <si>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</si>
  <si>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</si>
  <si>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</si>
  <si>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</si>
  <si>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</si>
  <si>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</si>
  <si>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</si>
  <si>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</si>
  <si>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</si>
  <si>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</si>
  <si>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</si>
  <si>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</si>
  <si>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</si>
  <si>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</si>
  <si>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</si>
  <si>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</si>
  <si>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</si>
  <si>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</si>
  <si>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</si>
  <si>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</si>
  <si>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</si>
  <si>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</si>
  <si>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</si>
  <si>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</si>
  <si>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</si>
  <si>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</si>
  <si>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</si>
  <si>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</si>
  <si>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</si>
  <si>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</si>
  <si>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</si>
  <si>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</si>
  <si>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</si>
  <si>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</si>
  <si>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</si>
  <si>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</si>
  <si>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</si>
  <si>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</si>
  <si>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</si>
  <si>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</si>
  <si>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</si>
  <si>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</si>
  <si>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</si>
  <si>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</si>
  <si>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</si>
  <si>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</si>
  <si>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</si>
  <si>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</si>
  <si>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</si>
  <si>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</si>
  <si>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</si>
  <si>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</si>
  <si>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</si>
  <si>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</si>
  <si>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</si>
  <si>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</si>
  <si>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</si>
  <si>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</si>
  <si>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</si>
  <si>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</si>
  <si>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</si>
  <si>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</si>
  <si>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</si>
  <si>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</si>
  <si>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</si>
  <si>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</si>
  <si>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</si>
  <si>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</si>
  <si>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</si>
  <si>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</si>
  <si>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</si>
  <si>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</si>
  <si>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</si>
  <si>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</si>
  <si>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</si>
  <si>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</si>
  <si>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</si>
  <si>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</si>
  <si>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</si>
  <si>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</si>
  <si>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</si>
  <si>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</si>
  <si>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</si>
  <si>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</si>
  <si>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</si>
  <si>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</si>
  <si>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</si>
  <si>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</si>
  <si>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</si>
  <si>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</si>
  <si>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</si>
  <si>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</si>
  <si>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</si>
  <si>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</si>
  <si>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</si>
  <si>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</si>
  <si>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</si>
  <si>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</si>
  <si>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</si>
  <si>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</si>
  <si>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</si>
  <si>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</si>
  <si>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</si>
  <si>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</si>
  <si>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</si>
  <si>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</si>
  <si>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</si>
  <si>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</si>
  <si>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</si>
  <si>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</si>
  <si>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</si>
  <si>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</si>
  <si>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</si>
  <si>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</si>
  <si>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</si>
  <si>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</si>
  <si>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</si>
  <si>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</si>
  <si>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</si>
  <si>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</si>
  <si>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</si>
  <si>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</si>
  <si>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</si>
  <si>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</si>
  <si>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</si>
  <si>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</si>
  <si>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</si>
  <si>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</si>
  <si>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</si>
  <si>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</si>
  <si>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</si>
  <si>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</si>
  <si>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</si>
  <si>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</si>
  <si>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</si>
  <si>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</si>
  <si>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</si>
  <si>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</si>
  <si>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</si>
  <si>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</si>
  <si>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</si>
  <si>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</si>
  <si>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</si>
  <si>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</si>
  <si>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</si>
  <si>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</si>
  <si>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</si>
  <si>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</si>
  <si>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</si>
  <si>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</si>
  <si>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</si>
  <si>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</si>
  <si>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</si>
  <si>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</si>
  <si>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</si>
  <si>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</si>
  <si>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</si>
  <si>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</si>
  <si>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</si>
  <si>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</si>
  <si>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</si>
  <si>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</si>
  <si>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</si>
  <si>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</si>
  <si>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</si>
  <si>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</si>
  <si>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</si>
  <si>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</si>
  <si>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</si>
  <si>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</si>
  <si>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</si>
  <si>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</si>
  <si>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</si>
  <si>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</si>
  <si>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</si>
  <si>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</si>
  <si>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</si>
  <si>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</si>
  <si>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</si>
  <si>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</si>
  <si>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</si>
  <si>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</si>
  <si>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</si>
  <si>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</si>
  <si>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</si>
  <si>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</si>
  <si>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</si>
  <si>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</si>
  <si>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</si>
  <si>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</si>
  <si>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</si>
  <si>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</si>
  <si>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</si>
  <si>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</si>
  <si>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</si>
  <si>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</si>
  <si>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</si>
  <si>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</si>
  <si>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</si>
  <si>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</si>
  <si>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</si>
  <si>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</si>
  <si>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</si>
  <si>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</si>
  <si>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</si>
  <si>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</si>
  <si>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</si>
  <si>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</si>
  <si>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</si>
  <si>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</si>
  <si>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</si>
  <si>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</si>
  <si>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</si>
  <si>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</si>
  <si>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</si>
  <si>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</si>
  <si>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</si>
  <si>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</si>
  <si>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</si>
  <si>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</si>
  <si>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</si>
  <si>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</si>
  <si>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</si>
  <si>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</si>
  <si>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</si>
  <si>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</si>
  <si>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</si>
  <si>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</si>
  <si>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</si>
  <si>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</si>
  <si>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</si>
  <si>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</si>
  <si>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</si>
  <si>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</si>
  <si>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</si>
  <si>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</si>
  <si>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</si>
  <si>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</si>
  <si>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</si>
  <si>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</si>
  <si>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</si>
  <si>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</si>
  <si>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</si>
  <si>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</si>
  <si>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</si>
  <si>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</si>
  <si>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</si>
  <si>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</si>
  <si>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</si>
  <si>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</si>
  <si>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</si>
  <si>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</si>
  <si>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</si>
  <si>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</si>
  <si>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</si>
  <si>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</si>
  <si>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</si>
  <si>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</si>
  <si>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</si>
  <si>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</si>
  <si>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</si>
  <si>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</si>
  <si>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</si>
  <si>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</si>
  <si>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</si>
  <si>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</si>
  <si>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</si>
  <si>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</si>
  <si>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</si>
  <si>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</si>
  <si>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</si>
  <si>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</si>
  <si>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</si>
  <si>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</si>
  <si>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</si>
  <si>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</si>
  <si>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</si>
  <si>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</si>
  <si>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</si>
  <si>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</si>
  <si>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</si>
  <si>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</si>
  <si>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</si>
  <si>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</si>
  <si>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</si>
  <si>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</si>
  <si>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</si>
  <si>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</si>
  <si>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</si>
  <si>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</si>
  <si>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</si>
  <si>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</si>
  <si>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</si>
  <si>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</si>
  <si>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</si>
  <si>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</si>
  <si>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</si>
  <si>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</si>
  <si>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</si>
  <si>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</si>
  <si>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</si>
  <si>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</si>
  <si>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</si>
  <si>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</si>
  <si>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</si>
  <si>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</si>
  <si>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</si>
  <si>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</si>
  <si>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</si>
  <si>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</si>
  <si>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</si>
  <si>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</si>
  <si>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</si>
  <si>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</si>
  <si>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</si>
  <si>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</si>
  <si>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</si>
  <si>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</si>
  <si>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</si>
  <si>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</si>
  <si>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</si>
  <si>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</si>
  <si>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</si>
  <si>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</si>
  <si>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</si>
  <si>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</si>
  <si>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</si>
  <si>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</si>
  <si>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</si>
  <si>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</si>
  <si>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</si>
  <si>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</si>
  <si>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</si>
  <si>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</si>
  <si>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</si>
  <si>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</si>
  <si>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</si>
  <si>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</si>
  <si>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</si>
  <si>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</si>
  <si>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</si>
  <si>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</si>
  <si>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</si>
  <si>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</si>
  <si>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</si>
  <si>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</si>
  <si>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</si>
  <si>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</si>
  <si>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</si>
  <si>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</si>
  <si>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</si>
  <si>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</si>
  <si>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</si>
  <si>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</si>
  <si>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</si>
  <si>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</si>
  <si>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</si>
  <si>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</si>
  <si>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</si>
  <si>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</si>
  <si>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</si>
  <si>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</si>
  <si>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</si>
  <si>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</si>
  <si>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</si>
  <si>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</si>
  <si>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</si>
  <si>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</si>
  <si>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</si>
  <si>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</si>
  <si>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</si>
  <si>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</si>
  <si>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</si>
  <si>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</si>
  <si>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</si>
  <si>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</si>
  <si>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</si>
  <si>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</si>
  <si>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</si>
  <si>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</si>
  <si>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</si>
  <si>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</si>
  <si>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</si>
  <si>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</si>
  <si>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</si>
  <si>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</si>
  <si>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</si>
  <si>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</si>
  <si>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</si>
  <si>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</si>
  <si>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</si>
  <si>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</si>
  <si>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</si>
  <si>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</si>
  <si>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</si>
  <si>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</si>
  <si>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</si>
  <si>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</si>
  <si>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</si>
  <si>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</si>
  <si>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</si>
  <si>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</si>
  <si>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</si>
  <si>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</si>
  <si>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</si>
  <si>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</si>
  <si>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</si>
  <si>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</si>
  <si>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</si>
  <si>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</si>
  <si>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</si>
  <si>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</si>
  <si>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</si>
  <si>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</si>
  <si>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</si>
  <si>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</si>
  <si>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</si>
  <si>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</si>
  <si>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</si>
  <si>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</si>
  <si>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</si>
  <si>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</si>
  <si>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</si>
  <si>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</si>
  <si>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</si>
  <si>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</si>
  <si>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</si>
  <si>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</si>
  <si>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</si>
  <si>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</si>
  <si>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</si>
  <si>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</si>
  <si>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</si>
  <si>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</si>
  <si>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</si>
  <si>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</si>
  <si>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</si>
  <si>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</si>
  <si>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</si>
  <si>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</si>
  <si>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</si>
  <si>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</si>
  <si>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</si>
  <si>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</si>
  <si>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</si>
  <si>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</si>
  <si>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</si>
  <si>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</si>
  <si>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</si>
  <si>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</si>
  <si>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</si>
  <si>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</si>
  <si>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</si>
  <si>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</si>
  <si>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</si>
  <si>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</si>
  <si>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</si>
  <si>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</si>
  <si>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</si>
  <si>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</si>
  <si>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</si>
  <si>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</si>
  <si>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</si>
  <si>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</si>
  <si>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</si>
  <si>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</si>
  <si>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</si>
  <si>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</si>
  <si>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</si>
  <si>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</si>
  <si>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</si>
  <si>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</si>
  <si>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</si>
  <si>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</si>
  <si>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</si>
  <si>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</si>
  <si>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</si>
  <si>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</si>
  <si>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</si>
  <si>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</si>
  <si>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</si>
  <si>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</si>
  <si>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</si>
  <si>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</si>
  <si>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</si>
  <si>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</si>
  <si>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</si>
  <si>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</si>
  <si>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</si>
  <si>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</si>
  <si>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</si>
  <si>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</si>
  <si>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</si>
  <si>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</si>
  <si>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</si>
  <si>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</si>
  <si>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</si>
  <si>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</si>
  <si>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</si>
  <si>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</si>
  <si>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</si>
  <si>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</si>
  <si>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</si>
  <si>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</si>
  <si>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</si>
  <si>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</si>
  <si>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</si>
  <si>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</si>
  <si>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</si>
  <si>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</si>
  <si>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</si>
  <si>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</si>
  <si>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</si>
  <si>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</si>
  <si>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</si>
  <si>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</si>
  <si>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</si>
  <si>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</si>
  <si>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</si>
  <si>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</si>
  <si>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</si>
  <si>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</si>
  <si>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</si>
  <si>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</si>
  <si>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</si>
  <si>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</si>
  <si>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</si>
  <si>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</si>
  <si>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</si>
  <si>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</si>
  <si>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</si>
  <si>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</si>
  <si>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</si>
  <si>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</si>
  <si>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</si>
  <si>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</si>
  <si>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</si>
  <si>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</si>
  <si>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</si>
  <si>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</si>
  <si>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</si>
  <si>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</si>
  <si>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</si>
  <si>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</si>
  <si>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</si>
  <si>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</si>
  <si>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</si>
  <si>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</si>
  <si>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</si>
  <si>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</si>
  <si>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</si>
  <si>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</si>
  <si>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</si>
  <si>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</si>
  <si>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</si>
  <si>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</si>
  <si>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</si>
  <si>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</si>
  <si>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</si>
  <si>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</si>
  <si>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</si>
  <si>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</si>
  <si>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</si>
  <si>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</si>
  <si>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</si>
  <si>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</si>
  <si>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</si>
  <si>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</si>
  <si>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</si>
  <si>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</si>
  <si>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</si>
  <si>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</si>
  <si>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</si>
  <si>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</si>
  <si>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</si>
  <si>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</si>
  <si>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</si>
  <si>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</si>
  <si>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</si>
  <si>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</si>
  <si>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</si>
  <si>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</si>
  <si>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</si>
  <si>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</si>
  <si>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</si>
  <si>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</si>
  <si>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</si>
  <si>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</si>
  <si>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</si>
  <si>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</si>
  <si>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</si>
  <si>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</si>
  <si>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</si>
  <si>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</si>
  <si>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</si>
  <si>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</si>
  <si>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</si>
  <si>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</si>
  <si>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</si>
  <si>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</si>
  <si>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</si>
  <si>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</si>
  <si>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</si>
  <si>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</si>
  <si>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</si>
  <si>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</si>
  <si>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</si>
  <si>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</si>
  <si>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</si>
  <si>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</si>
  <si>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</si>
  <si>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</si>
  <si>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</si>
  <si>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</si>
  <si>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</si>
  <si>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</si>
  <si>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</si>
  <si>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</si>
  <si>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</si>
  <si>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</si>
  <si>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</si>
  <si>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</si>
  <si>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</si>
  <si>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</si>
  <si>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</si>
  <si>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</si>
  <si>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</si>
  <si>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</si>
  <si>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</si>
  <si>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</si>
  <si>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</si>
  <si>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</si>
  <si>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</si>
  <si>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</si>
  <si>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</si>
  <si>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</si>
  <si>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</si>
  <si>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</si>
  <si>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</si>
  <si>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</si>
  <si>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</si>
  <si>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</si>
  <si>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</si>
  <si>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</si>
  <si>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</si>
  <si>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</si>
  <si>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</si>
  <si>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</si>
  <si>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</si>
  <si>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</si>
  <si>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</si>
  <si>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</si>
  <si>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</si>
  <si>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</si>
  <si>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</si>
  <si>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</si>
  <si>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</si>
  <si>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</si>
  <si>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</si>
  <si>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</si>
  <si>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</si>
  <si>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</si>
  <si>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</si>
  <si>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</si>
  <si>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</si>
  <si>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</si>
  <si>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</si>
  <si>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</si>
  <si>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</si>
  <si>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</si>
  <si>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</si>
  <si>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</si>
  <si>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</si>
  <si>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</si>
  <si>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</si>
  <si>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</si>
  <si>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</si>
  <si>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</si>
  <si>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</si>
  <si>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</si>
  <si>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</si>
  <si>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</si>
  <si>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</si>
  <si>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</si>
  <si>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</si>
  <si>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</si>
  <si>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</si>
  <si>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</si>
  <si>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</si>
  <si>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</si>
  <si>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</si>
  <si>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</si>
  <si>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</si>
  <si>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</si>
  <si>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</si>
  <si>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</si>
  <si>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</si>
  <si>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</si>
  <si>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</si>
  <si>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</si>
  <si>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</si>
  <si>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</si>
  <si>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</si>
  <si>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</si>
  <si>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</si>
  <si>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</si>
  <si>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</si>
  <si>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</si>
  <si>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</si>
  <si>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</si>
  <si>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</si>
  <si>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</si>
  <si>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</si>
  <si>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</si>
  <si>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</si>
  <si>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</si>
  <si>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</si>
  <si>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</si>
  <si>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</si>
  <si>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</si>
  <si>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</si>
  <si>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</si>
  <si>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</si>
  <si>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</si>
  <si>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</si>
  <si>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</si>
  <si>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</si>
  <si>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</si>
  <si>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</si>
  <si>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</si>
  <si>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</si>
  <si>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</si>
  <si>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</si>
  <si>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</si>
  <si>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</si>
  <si>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</si>
  <si>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</si>
  <si>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</si>
  <si>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</si>
  <si>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</si>
  <si>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</si>
  <si>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</si>
  <si>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</si>
  <si>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</si>
  <si>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</si>
  <si>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</si>
  <si>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</si>
  <si>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</si>
  <si>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</si>
  <si>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</si>
  <si>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</si>
  <si>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</si>
  <si>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</si>
  <si>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</si>
  <si>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</si>
  <si>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</si>
  <si>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</si>
  <si>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</si>
  <si>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</si>
  <si>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</si>
  <si>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</si>
  <si>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</si>
  <si>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</si>
  <si>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</si>
  <si>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</si>
  <si>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</si>
  <si>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</si>
  <si>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</si>
  <si>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</si>
  <si>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</si>
  <si>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</si>
  <si>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</si>
  <si>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</si>
  <si>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</si>
  <si>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</si>
  <si>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</si>
  <si>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</si>
  <si>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</si>
  <si>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</si>
  <si>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</si>
  <si>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</si>
  <si>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</si>
  <si>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</si>
  <si>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</si>
  <si>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</si>
  <si>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</si>
  <si>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</si>
  <si>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</si>
  <si>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</si>
  <si>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</si>
  <si>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</si>
  <si>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</si>
  <si>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</si>
  <si>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</si>
  <si>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</si>
  <si>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</si>
  <si>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</si>
  <si>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</si>
  <si>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</si>
  <si>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</si>
  <si>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</si>
  <si>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</si>
  <si>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</si>
  <si>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</si>
  <si>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</si>
  <si>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</si>
  <si>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</si>
  <si>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</si>
  <si>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</si>
  <si>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</si>
  <si>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</si>
  <si>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</si>
  <si>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</si>
  <si>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</si>
  <si>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</si>
  <si>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</si>
  <si>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</si>
  <si>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</si>
  <si>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</si>
  <si>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</si>
  <si>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</si>
  <si>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</si>
  <si>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</si>
  <si>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</si>
  <si>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</si>
  <si>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</si>
  <si>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</si>
  <si>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</si>
  <si>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</si>
  <si>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</si>
  <si>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</si>
  <si>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</si>
  <si>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</si>
  <si>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</si>
  <si>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</si>
  <si>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</si>
  <si>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</si>
  <si>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</si>
  <si>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</si>
  <si>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</si>
  <si>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</si>
  <si>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</si>
  <si>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</si>
  <si>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</si>
  <si>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</si>
  <si>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</si>
  <si>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</si>
  <si>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</si>
  <si>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</si>
  <si>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</si>
  <si>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</si>
  <si>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</si>
  <si>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</si>
  <si>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</si>
  <si>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</si>
  <si>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</si>
  <si>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</si>
  <si>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</si>
  <si>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</si>
  <si>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</si>
  <si>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</si>
  <si>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</si>
  <si>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</si>
  <si>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</si>
  <si>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</si>
  <si>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</si>
  <si>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</si>
  <si>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</si>
  <si>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</si>
  <si>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</si>
  <si>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</si>
  <si>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</si>
  <si>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</si>
  <si>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</si>
  <si>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</si>
  <si>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</si>
  <si>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</si>
  <si>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</si>
  <si>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</si>
  <si>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</si>
  <si>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</si>
  <si>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</si>
  <si>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</si>
  <si>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</si>
  <si>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</si>
  <si>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</si>
  <si>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</si>
  <si>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</si>
  <si>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</si>
  <si>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</si>
  <si>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</si>
  <si>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</si>
  <si>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</si>
  <si>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</si>
  <si>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</si>
  <si>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</si>
  <si>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</si>
  <si>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</si>
  <si>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</si>
  <si>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</si>
  <si>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</si>
  <si>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</si>
  <si>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</si>
  <si>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</si>
  <si>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</si>
  <si>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</si>
  <si>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</si>
  <si>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</si>
  <si>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</si>
  <si>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</si>
  <si>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</si>
  <si>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</si>
  <si>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</si>
  <si>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</si>
  <si>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</si>
  <si>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</si>
  <si>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</si>
  <si>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</si>
  <si>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</si>
  <si>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</si>
  <si>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</si>
  <si>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</si>
  <si>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</si>
  <si>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</si>
  <si>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</si>
  <si>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</si>
  <si>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</si>
  <si>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</si>
  <si>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</si>
  <si>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</si>
  <si>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</si>
  <si>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</si>
  <si>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</si>
  <si>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</si>
  <si>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</si>
  <si>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</si>
  <si>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</si>
  <si>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</si>
  <si>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</si>
  <si>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</si>
  <si>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</si>
  <si>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</si>
  <si>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</si>
  <si>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</si>
  <si>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</si>
  <si>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</si>
  <si>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</si>
  <si>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</si>
  <si>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</si>
  <si>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</si>
  <si>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</si>
  <si>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</si>
  <si>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</si>
  <si>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</si>
  <si>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</si>
  <si>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</si>
  <si>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</si>
  <si>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</si>
  <si>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</si>
  <si>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</si>
  <si>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</si>
  <si>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</si>
  <si>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</si>
  <si>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</si>
  <si>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</si>
  <si>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</si>
  <si>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</si>
  <si>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</si>
  <si>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</si>
  <si>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</si>
  <si>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</si>
  <si>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</si>
  <si>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</si>
  <si>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</si>
  <si>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</si>
  <si>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</si>
  <si>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</si>
  <si>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</si>
  <si>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</si>
  <si>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</si>
  <si>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</si>
  <si>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</si>
  <si>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</si>
  <si>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</si>
  <si>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</si>
  <si>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</si>
  <si>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</si>
  <si>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</si>
  <si>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</si>
  <si>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</si>
  <si>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</si>
  <si>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</si>
  <si>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</si>
  <si>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</si>
  <si>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</si>
  <si>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</si>
  <si>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</si>
  <si>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</si>
  <si>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</si>
  <si>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</si>
  <si>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</si>
  <si>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</si>
  <si>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</si>
  <si>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</si>
  <si>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</si>
  <si>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</si>
  <si>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</si>
  <si>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</si>
  <si>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</si>
  <si>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</si>
  <si>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</si>
  <si>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</si>
  <si>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</si>
  <si>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</si>
  <si>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</si>
  <si>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</si>
  <si>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</si>
  <si>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</si>
  <si>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</si>
  <si>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</si>
  <si>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</si>
  <si>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</si>
  <si>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</si>
  <si>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</si>
  <si>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</si>
  <si>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</si>
  <si>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</si>
  <si>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</si>
  <si>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</si>
  <si>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</si>
  <si>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</si>
  <si>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</si>
  <si>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</si>
  <si>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</si>
  <si>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</si>
  <si>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</si>
  <si>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</si>
  <si>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</si>
  <si>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</si>
  <si>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</si>
  <si>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</si>
  <si>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</si>
  <si>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</si>
  <si>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</si>
  <si>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</si>
  <si>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</si>
  <si>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</si>
  <si>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</si>
  <si>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</si>
  <si>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</si>
  <si>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</si>
  <si>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</si>
  <si>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</si>
  <si>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</si>
  <si>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</si>
  <si>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</si>
  <si>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</si>
  <si>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</si>
  <si>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</si>
  <si>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</si>
  <si>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</si>
  <si>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</si>
  <si>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</si>
  <si>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</si>
  <si>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</si>
  <si>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</si>
  <si>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</si>
  <si>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</si>
  <si>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</si>
  <si>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</si>
  <si>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</si>
  <si>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</si>
  <si>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</si>
  <si>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</si>
  <si>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</si>
  <si>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</si>
  <si>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</si>
  <si>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</si>
  <si>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</si>
  <si>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</si>
  <si>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</si>
  <si>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</si>
  <si>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</si>
  <si>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</si>
  <si>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</si>
  <si>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</si>
  <si>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</si>
  <si>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</si>
  <si>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</si>
  <si>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</si>
  <si>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</si>
  <si>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</si>
  <si>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</si>
  <si>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</si>
  <si>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</si>
  <si>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</si>
  <si>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</si>
  <si>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</si>
  <si>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</si>
  <si>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</si>
  <si>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</si>
  <si>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</si>
  <si>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</si>
  <si>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</si>
  <si>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</si>
  <si>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</si>
  <si>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</si>
  <si>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</si>
  <si>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</si>
  <si>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</si>
  <si>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</si>
  <si>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</si>
  <si>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</si>
  <si>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</si>
  <si>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</si>
  <si>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</si>
  <si>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</si>
  <si>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</si>
  <si>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</si>
  <si>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</si>
  <si>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</si>
  <si>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</si>
  <si>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</si>
  <si>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</si>
  <si>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</si>
  <si>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</si>
  <si>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</si>
  <si>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</si>
  <si>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</si>
  <si>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</si>
  <si>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</si>
  <si>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</si>
  <si>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</si>
  <si>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</si>
  <si>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</si>
  <si>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</si>
  <si>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</si>
  <si>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</si>
  <si>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</si>
  <si>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</si>
  <si>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</si>
  <si>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</si>
  <si>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</si>
  <si>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</si>
  <si>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</si>
  <si>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</si>
  <si>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</si>
  <si>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</si>
  <si>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</si>
  <si>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</si>
  <si>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</si>
  <si>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</si>
  <si>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</si>
  <si>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</si>
  <si>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</si>
  <si>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</si>
  <si>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</si>
  <si>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</si>
  <si>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</si>
  <si>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</si>
  <si>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</si>
  <si>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</si>
  <si>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</si>
  <si>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</si>
  <si>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</si>
  <si>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</si>
  <si>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</si>
  <si>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</si>
  <si>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</si>
  <si>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</si>
  <si>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</si>
  <si>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</si>
  <si>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</si>
  <si>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</si>
  <si>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</si>
  <si>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</si>
  <si>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</si>
  <si>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</si>
  <si>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</si>
  <si>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</si>
  <si>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</si>
  <si>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</si>
  <si>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</si>
  <si>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</si>
  <si>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</si>
  <si>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</si>
  <si>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</si>
  <si>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</si>
  <si>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</si>
  <si>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</si>
  <si>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</si>
  <si>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</si>
  <si>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</si>
  <si>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</si>
  <si>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</si>
  <si>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</si>
  <si>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</si>
  <si>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</si>
  <si>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</si>
  <si>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</si>
  <si>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</si>
  <si>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</si>
  <si>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</si>
  <si>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</si>
  <si>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</si>
  <si>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</si>
  <si>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</si>
  <si>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</si>
  <si>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</si>
  <si>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</si>
  <si>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</si>
  <si>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</si>
  <si>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</si>
  <si>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</si>
  <si>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</si>
  <si>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</si>
  <si>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</si>
  <si>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</si>
  <si>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</si>
  <si>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</si>
  <si>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</si>
  <si>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</si>
  <si>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</si>
  <si>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</si>
  <si>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</si>
  <si>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</si>
  <si>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</si>
  <si>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</si>
  <si>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</si>
  <si>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</si>
  <si>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</si>
  <si>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</si>
  <si>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</si>
  <si>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</si>
  <si>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</si>
  <si>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</si>
  <si>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</si>
  <si>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</si>
  <si>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</si>
  <si>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</si>
  <si>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</si>
  <si>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</si>
  <si>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</si>
  <si>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</si>
  <si>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</si>
  <si>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</si>
  <si>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</si>
  <si>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</si>
  <si>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</si>
  <si>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</si>
  <si>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</si>
  <si>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</si>
  <si>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</si>
  <si>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</si>
  <si>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</si>
  <si>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</si>
  <si>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</si>
  <si>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</si>
  <si>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</si>
  <si>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</si>
  <si>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</si>
  <si>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</si>
  <si>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</si>
  <si>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</si>
  <si>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</si>
  <si>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</si>
  <si>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</si>
  <si>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</si>
  <si>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</si>
  <si>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</si>
  <si>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</si>
  <si>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</si>
  <si>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</si>
  <si>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</si>
  <si>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</si>
  <si>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</si>
  <si>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</si>
  <si>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</si>
  <si>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</si>
  <si>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</si>
  <si>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</si>
  <si>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</si>
  <si>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</si>
  <si>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</si>
  <si>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</si>
  <si>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</si>
  <si>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</si>
  <si>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</si>
  <si>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</si>
  <si>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</si>
  <si>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</si>
  <si>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</si>
  <si>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</si>
  <si>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</si>
  <si>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</si>
  <si>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</si>
  <si>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</si>
  <si>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</si>
  <si>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</si>
  <si>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</si>
  <si>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</si>
  <si>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</si>
  <si>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</si>
  <si>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</si>
  <si>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</si>
  <si>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</si>
  <si>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</si>
  <si>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</si>
  <si>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</si>
  <si>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</si>
  <si>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</si>
  <si>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</si>
  <si>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</si>
  <si>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</si>
  <si>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</si>
  <si>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</si>
  <si>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</si>
  <si>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</si>
  <si>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</si>
  <si>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</si>
  <si>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</si>
  <si>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</si>
  <si>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</si>
  <si>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</si>
  <si>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</si>
  <si>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</si>
  <si>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</si>
  <si>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</si>
  <si>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</si>
  <si>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</si>
  <si>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</si>
  <si>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</si>
  <si>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</si>
  <si>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</si>
  <si>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</si>
  <si>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</si>
  <si>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</si>
  <si>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</si>
  <si>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</si>
  <si>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</si>
  <si>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</si>
  <si>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</si>
  <si>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</si>
  <si>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</si>
  <si>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</si>
  <si>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</si>
  <si>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</si>
  <si>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</si>
  <si>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</si>
  <si>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</si>
  <si>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</si>
  <si>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</si>
  <si>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</si>
  <si>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</si>
  <si>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</si>
  <si>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</si>
  <si>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</si>
  <si>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</si>
  <si>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</si>
  <si>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</si>
  <si>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</si>
  <si>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</si>
  <si>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</si>
  <si>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</si>
  <si>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</si>
  <si>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</si>
  <si>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</si>
  <si>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</si>
  <si>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</si>
  <si>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</si>
  <si>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</si>
  <si>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</si>
  <si>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</si>
  <si>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</si>
  <si>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</si>
  <si>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</si>
  <si>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</si>
  <si>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</si>
  <si>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</si>
  <si>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</si>
  <si>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</si>
  <si>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</si>
  <si>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</si>
  <si>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</si>
  <si>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</si>
  <si>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</si>
  <si>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</si>
  <si>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</si>
  <si>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</si>
  <si>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</si>
  <si>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</si>
  <si>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</si>
  <si>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</si>
  <si>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</si>
  <si>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</si>
  <si>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</si>
  <si>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</si>
  <si>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</si>
  <si>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</si>
  <si>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</si>
  <si>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</si>
  <si>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</si>
  <si>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</si>
  <si>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</si>
  <si>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</si>
  <si>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</si>
  <si>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</si>
  <si>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</si>
  <si>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</si>
  <si>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</si>
  <si>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</si>
  <si>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</si>
  <si>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</si>
  <si>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</si>
  <si>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</si>
  <si>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</si>
  <si>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</si>
  <si>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</si>
  <si>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</si>
  <si>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</si>
  <si>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</si>
  <si>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</si>
  <si>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</si>
  <si>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</si>
  <si>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</si>
  <si>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</si>
  <si>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</si>
  <si>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</si>
  <si>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</si>
  <si>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</si>
  <si>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</si>
  <si>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</si>
  <si>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</si>
  <si>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</si>
  <si>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</si>
  <si>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</si>
  <si>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</si>
  <si>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</si>
  <si>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</si>
  <si>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</si>
  <si>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</si>
  <si>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</si>
  <si>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</si>
  <si>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</si>
  <si>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</si>
  <si>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</si>
  <si>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</si>
  <si>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</si>
  <si>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</si>
  <si>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</si>
  <si>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</si>
  <si>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</si>
  <si>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</si>
  <si>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</si>
  <si>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</si>
  <si>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</si>
  <si>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</si>
  <si>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</si>
  <si>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</si>
  <si>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</si>
  <si>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</si>
  <si>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</si>
  <si>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</si>
  <si>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</si>
  <si>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</si>
  <si>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</si>
  <si>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</si>
  <si>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</si>
  <si>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</si>
  <si>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</si>
  <si>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</si>
  <si>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</si>
  <si>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</si>
  <si>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</si>
  <si>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</si>
  <si>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</si>
  <si>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</si>
  <si>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</si>
  <si>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</si>
  <si>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</si>
  <si>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</si>
  <si>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</si>
  <si>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</si>
  <si>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</si>
  <si>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</si>
  <si>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</si>
  <si>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</si>
  <si>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</si>
  <si>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</si>
  <si>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</si>
  <si>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</si>
  <si>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</si>
  <si>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</si>
  <si>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</si>
  <si>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</si>
  <si>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</si>
  <si>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</si>
  <si>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</si>
  <si>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</si>
  <si>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</si>
  <si>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</si>
  <si>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</si>
  <si>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</si>
  <si>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</si>
  <si>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</si>
  <si>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</si>
  <si>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</si>
  <si>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</si>
  <si>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</si>
  <si>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</si>
  <si>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</si>
  <si>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</si>
  <si>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</si>
  <si>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</si>
  <si>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</si>
  <si>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</si>
  <si>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</si>
  <si>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</si>
  <si>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</si>
  <si>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</si>
  <si>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</si>
  <si>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</si>
  <si>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</si>
  <si>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</si>
  <si>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</si>
  <si>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</si>
  <si>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</si>
  <si>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</si>
  <si>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</si>
  <si>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</si>
  <si>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</si>
  <si>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</si>
  <si>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</si>
  <si>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</si>
  <si>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</si>
  <si>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</si>
  <si>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</si>
  <si>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</si>
  <si>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</si>
  <si>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</si>
  <si>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</si>
  <si>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</si>
  <si>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</si>
  <si>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</si>
  <si>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</si>
  <si>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</si>
  <si>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</si>
  <si>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</si>
  <si>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</si>
  <si>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</si>
  <si>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</si>
  <si>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</si>
  <si>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</si>
  <si>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</si>
  <si>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</si>
  <si>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</si>
  <si>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</si>
  <si>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</si>
  <si>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</si>
  <si>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</si>
  <si>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</si>
  <si>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</si>
  <si>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</si>
  <si>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</si>
  <si>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</si>
  <si>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</si>
  <si>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</si>
  <si>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</si>
  <si>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</si>
  <si>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</si>
  <si>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</si>
  <si>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</si>
  <si>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</si>
  <si>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</si>
  <si>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</si>
  <si>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</si>
  <si>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</si>
  <si>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</si>
  <si>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</si>
  <si>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</si>
  <si>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</si>
  <si>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</si>
  <si>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</si>
  <si>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</si>
  <si>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</si>
  <si>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</si>
  <si>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</si>
  <si>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</si>
  <si>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</si>
  <si>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</si>
  <si>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</si>
  <si>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</si>
  <si>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</si>
  <si>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</si>
  <si>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</si>
  <si>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</si>
  <si>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</si>
  <si>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</si>
  <si>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</si>
  <si>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</si>
  <si>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</si>
  <si>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</si>
  <si>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</si>
  <si>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</si>
  <si>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</si>
  <si>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</si>
  <si>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</si>
  <si>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</si>
  <si>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</si>
  <si>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</si>
  <si>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</si>
  <si>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</si>
  <si>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</si>
  <si>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</si>
  <si>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</si>
  <si>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</si>
  <si>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</si>
  <si>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</si>
  <si>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</si>
  <si>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</si>
  <si>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</si>
  <si>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</si>
  <si>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</si>
  <si>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</si>
  <si>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</si>
  <si>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</si>
  <si>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</si>
  <si>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</si>
  <si>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</si>
  <si>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</si>
  <si>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</si>
  <si>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</si>
  <si>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</si>
  <si>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</si>
  <si>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</si>
  <si>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</si>
  <si>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</si>
  <si>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</si>
  <si>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</si>
  <si>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</si>
  <si>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</si>
  <si>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</si>
  <si>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</si>
  <si>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</si>
  <si>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</si>
  <si>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</si>
  <si>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</si>
  <si>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</si>
  <si>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</si>
  <si>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</si>
  <si>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</si>
  <si>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</si>
  <si>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</si>
  <si>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</si>
  <si>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</si>
  <si>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</si>
  <si>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</si>
  <si>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</si>
  <si>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</si>
  <si>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</si>
  <si>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</si>
  <si>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</si>
  <si>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</si>
  <si>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</si>
  <si>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</si>
  <si>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</si>
  <si>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</si>
  <si>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</si>
  <si>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</si>
  <si>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</si>
  <si>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</si>
  <si>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</si>
  <si>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</si>
  <si>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</si>
  <si>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</si>
  <si>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</si>
  <si>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</si>
  <si>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</si>
  <si>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</si>
  <si>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</si>
  <si>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</si>
  <si>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</si>
  <si>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</si>
  <si>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</si>
  <si>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</si>
  <si>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</si>
  <si>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</si>
  <si>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</si>
  <si>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</si>
  <si>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</si>
  <si>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</si>
  <si>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</si>
  <si>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</si>
  <si>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</si>
  <si>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</si>
  <si>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</si>
  <si>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</si>
  <si>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</si>
  <si>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</si>
  <si>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</si>
  <si>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</si>
  <si>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</si>
  <si>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</si>
  <si>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</si>
  <si>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</si>
  <si>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</si>
  <si>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</si>
  <si>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</si>
  <si>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</si>
  <si>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</si>
  <si>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</si>
  <si>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</si>
  <si>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</si>
  <si>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</si>
  <si>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</si>
  <si>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</si>
  <si>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</si>
  <si>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</si>
  <si>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</si>
  <si>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</si>
  <si>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</si>
  <si>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</si>
  <si>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</si>
  <si>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</si>
  <si>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</si>
  <si>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</si>
  <si>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</si>
  <si>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</si>
  <si>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</si>
  <si>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</si>
  <si>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</si>
  <si>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</si>
  <si>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</si>
  <si>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</si>
  <si>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</si>
  <si>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</si>
  <si>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</si>
  <si>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</si>
  <si>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</si>
  <si>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</si>
  <si>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</si>
  <si>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</si>
  <si>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</si>
  <si>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</si>
  <si>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</si>
  <si>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</si>
  <si>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</si>
  <si>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</si>
  <si>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</si>
  <si>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</si>
  <si>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</si>
  <si>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</si>
  <si>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</si>
  <si>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</si>
  <si>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</si>
  <si>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</si>
  <si>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</si>
  <si>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</si>
  <si>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</si>
  <si>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</si>
  <si>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</si>
  <si>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</si>
  <si>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</si>
  <si>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</si>
  <si>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</si>
  <si>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</si>
  <si>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</si>
  <si>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</si>
  <si>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</si>
  <si>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</si>
  <si>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</si>
  <si>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</si>
  <si>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</si>
  <si>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</si>
  <si>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</si>
  <si>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</si>
  <si>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</si>
  <si>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</si>
  <si>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</si>
  <si>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</si>
  <si>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</si>
  <si>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</si>
  <si>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</si>
  <si>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</si>
  <si>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</si>
  <si>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</si>
  <si>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</si>
  <si>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</si>
  <si>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</si>
  <si>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</si>
  <si>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</si>
  <si>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</si>
  <si>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</si>
  <si>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</si>
  <si>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</si>
  <si>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</si>
  <si>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</si>
  <si>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</si>
  <si>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</si>
  <si>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</si>
  <si>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</si>
  <si>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</si>
  <si>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</si>
  <si>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</si>
  <si>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</si>
  <si>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</si>
  <si>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</si>
  <si>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</si>
  <si>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</si>
  <si>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</si>
  <si>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</si>
  <si>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</si>
  <si>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</si>
  <si>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</si>
  <si>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</si>
  <si>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</si>
  <si>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</si>
  <si>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</si>
  <si>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</si>
  <si>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</si>
  <si>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</si>
  <si>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</si>
  <si>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</si>
  <si>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</si>
  <si>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</si>
  <si>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</si>
  <si>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</si>
  <si>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</si>
  <si>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</si>
  <si>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</si>
  <si>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</si>
  <si>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</si>
  <si>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</si>
  <si>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</si>
  <si>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</si>
  <si>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</si>
  <si>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</si>
  <si>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</si>
  <si>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</si>
  <si>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</si>
  <si>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</si>
  <si>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</si>
  <si>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</si>
  <si>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</si>
  <si>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</si>
  <si>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</si>
  <si>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</si>
  <si>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</si>
  <si>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</si>
  <si>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</si>
  <si>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</si>
  <si>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</si>
  <si>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</si>
  <si>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</si>
  <si>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</si>
  <si>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</si>
  <si>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</si>
  <si>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</si>
  <si>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</si>
  <si>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</si>
  <si>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</si>
  <si>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</si>
  <si>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</si>
  <si>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</si>
  <si>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</si>
  <si>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</si>
  <si>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</si>
  <si>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</si>
  <si>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</si>
  <si>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</si>
  <si>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</si>
  <si>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</si>
  <si>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</si>
  <si>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</si>
  <si>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</si>
  <si>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</si>
  <si>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</si>
  <si>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</si>
  <si>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</si>
  <si>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</si>
  <si>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</si>
  <si>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</si>
  <si>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</si>
  <si>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</si>
  <si>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</si>
  <si>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</si>
  <si>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</si>
  <si>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</si>
  <si>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</si>
  <si>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</si>
  <si>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</si>
  <si>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</si>
  <si>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</si>
  <si>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</si>
  <si>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</si>
  <si>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</si>
  <si>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</si>
  <si>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</si>
  <si>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</si>
  <si>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</si>
  <si>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</si>
  <si>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</si>
  <si>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</si>
  <si>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</si>
  <si>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</si>
  <si>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</si>
  <si>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</si>
  <si>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</si>
  <si>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</si>
  <si>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</si>
  <si>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</si>
  <si>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</si>
  <si>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</si>
  <si>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</si>
  <si>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</si>
  <si>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</si>
  <si>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</si>
  <si>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</si>
  <si>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</si>
  <si>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</si>
  <si>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</si>
  <si>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</si>
  <si>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</si>
  <si>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</si>
  <si>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</si>
  <si>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</si>
  <si>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</si>
  <si>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</si>
  <si>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</si>
  <si>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</si>
  <si>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</si>
  <si>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</si>
  <si>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</si>
  <si>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</si>
  <si>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</si>
  <si>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</si>
  <si>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</si>
  <si>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</si>
  <si>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</si>
  <si>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</si>
  <si>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</si>
  <si>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</si>
  <si>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</si>
  <si>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</si>
  <si>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</si>
  <si>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</si>
  <si>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</si>
  <si>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</si>
  <si>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</si>
  <si>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</si>
  <si>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</si>
  <si>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</si>
  <si>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</si>
  <si>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</si>
  <si>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</si>
  <si>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</si>
  <si>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</si>
  <si>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</si>
  <si>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</si>
  <si>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</si>
  <si>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</si>
  <si>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</si>
  <si>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</si>
  <si>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</si>
  <si>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</si>
  <si>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</si>
  <si>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</si>
  <si>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</si>
  <si>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</si>
  <si>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</si>
  <si>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</si>
  <si>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</si>
  <si>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</si>
  <si>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</si>
  <si>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</si>
  <si>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</si>
  <si>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</si>
  <si>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</si>
  <si>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</si>
  <si>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</si>
  <si>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</si>
  <si>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</si>
  <si>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</si>
  <si>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</si>
  <si>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</si>
  <si>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</si>
  <si>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</si>
  <si>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</si>
  <si>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</si>
  <si>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</si>
  <si>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</si>
  <si>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</si>
  <si>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</si>
  <si>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</si>
  <si>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</si>
  <si>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</si>
  <si>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</si>
  <si>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</si>
  <si>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</si>
  <si>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</si>
  <si>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</si>
  <si>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</si>
  <si>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</si>
  <si>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</si>
  <si>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</si>
  <si>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</si>
  <si>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</si>
  <si>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</si>
  <si>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</si>
  <si>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</si>
  <si>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</si>
  <si>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</si>
  <si>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</si>
  <si>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</si>
  <si>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</si>
  <si>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</si>
  <si>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</si>
  <si>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</si>
  <si>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</si>
  <si>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</si>
  <si>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</si>
  <si>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</si>
  <si>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</si>
  <si>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</si>
  <si>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</si>
  <si>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</si>
  <si>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</si>
  <si>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</si>
  <si>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</si>
  <si>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</si>
  <si>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</si>
  <si>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</si>
  <si>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</si>
  <si>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</si>
  <si>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</si>
  <si>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</si>
  <si>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</si>
  <si>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</si>
  <si>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</si>
  <si>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</si>
  <si>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</si>
  <si>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</si>
  <si>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</si>
  <si>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</si>
  <si>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</si>
  <si>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</si>
  <si>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</si>
  <si>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</si>
  <si>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</si>
  <si>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</si>
  <si>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</si>
  <si>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</si>
  <si>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</si>
  <si>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</si>
  <si>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</si>
  <si>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</si>
  <si>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</si>
  <si>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</si>
  <si>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</si>
  <si>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</si>
  <si>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</si>
  <si>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</si>
  <si>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</si>
  <si>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</si>
  <si>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</si>
  <si>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</si>
  <si>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</si>
  <si>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</si>
  <si>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</si>
  <si>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</si>
  <si>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</si>
  <si>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</si>
  <si>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</si>
  <si>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</si>
  <si>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</si>
  <si>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</si>
  <si>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</si>
  <si>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</si>
  <si>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</si>
  <si>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</si>
  <si>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</si>
  <si>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</si>
  <si>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</si>
  <si>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</si>
  <si>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</si>
  <si>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</si>
  <si>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</si>
  <si>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</si>
  <si>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</si>
  <si>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</si>
  <si>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</si>
  <si>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</si>
  <si>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</si>
  <si>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</si>
  <si>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</si>
  <si>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</si>
  <si>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</si>
  <si>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</si>
  <si>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</si>
  <si>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</si>
  <si>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</si>
  <si>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</si>
  <si>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</si>
  <si>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</si>
  <si>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</si>
  <si>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</si>
  <si>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</si>
  <si>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</si>
  <si>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</si>
  <si>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</si>
  <si>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</si>
  <si>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</si>
  <si>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</si>
  <si>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</si>
  <si>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</si>
  <si>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</si>
  <si>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</si>
  <si>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</si>
  <si>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</si>
  <si>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</si>
  <si>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</si>
  <si>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</si>
  <si>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</si>
  <si>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</si>
  <si>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</si>
  <si>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</si>
  <si>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</si>
  <si>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</si>
  <si>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</si>
  <si>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</si>
  <si>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</si>
  <si>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</si>
  <si>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</si>
  <si>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</si>
  <si>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</si>
  <si>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</si>
  <si>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</si>
  <si>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</si>
  <si>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</si>
  <si>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</si>
  <si>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</si>
  <si>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</si>
  <si>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</si>
  <si>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</si>
  <si>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</si>
  <si>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</si>
  <si>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</si>
  <si>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</si>
  <si>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</si>
  <si>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</si>
  <si>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</si>
  <si>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</si>
  <si>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</si>
  <si>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</si>
  <si>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</si>
  <si>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</si>
  <si>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</si>
  <si>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</si>
  <si>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</si>
  <si>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</si>
  <si>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</si>
  <si>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</si>
  <si>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</si>
  <si>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</si>
  <si>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</si>
  <si>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</si>
  <si>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</si>
  <si>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</si>
  <si>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</si>
  <si>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</si>
  <si>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</si>
  <si>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</si>
  <si>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</si>
  <si>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</si>
  <si>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</si>
  <si>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</si>
  <si>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</si>
  <si>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</si>
  <si>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</si>
  <si>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</si>
  <si>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</si>
  <si>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</si>
  <si>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</si>
  <si>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</si>
  <si>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</si>
  <si>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</si>
  <si>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</si>
  <si>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</si>
  <si>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</si>
  <si>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</si>
  <si>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</si>
  <si>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</si>
  <si>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</si>
  <si>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</si>
  <si>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</si>
  <si>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</si>
  <si>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</si>
  <si>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</si>
  <si>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</si>
  <si>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</si>
  <si>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</si>
  <si>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</si>
  <si>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</si>
  <si>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</si>
  <si>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</si>
  <si>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</si>
  <si>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</si>
  <si>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</si>
  <si>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</si>
  <si>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</si>
  <si>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</si>
  <si>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</si>
  <si>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</si>
  <si>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</si>
  <si>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</si>
  <si>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</si>
  <si>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</si>
  <si>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</si>
  <si>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</si>
  <si>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</si>
  <si>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</si>
  <si>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</si>
  <si>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</si>
  <si>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</si>
  <si>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</si>
  <si>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</si>
  <si>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</si>
  <si>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</si>
  <si>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</si>
  <si>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</si>
  <si>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</si>
  <si>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</si>
  <si>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</si>
  <si>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</si>
  <si>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</si>
  <si>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</si>
  <si>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</si>
  <si>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</si>
  <si>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</si>
  <si>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</si>
  <si>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</si>
  <si>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</si>
  <si>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</si>
  <si>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</si>
  <si>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</si>
  <si>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</si>
  <si>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</si>
  <si>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</si>
  <si>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</si>
  <si>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</si>
  <si>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</si>
  <si>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</si>
  <si>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</si>
  <si>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</si>
  <si>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</si>
  <si>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</si>
  <si>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</si>
  <si>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</si>
  <si>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</si>
  <si>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</si>
  <si>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</si>
  <si>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</si>
  <si>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</si>
  <si>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</si>
  <si>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</si>
  <si>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</si>
  <si>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</si>
  <si>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</si>
  <si>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</si>
  <si>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</si>
  <si>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</si>
  <si>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</si>
  <si>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</si>
  <si>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</si>
  <si>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</si>
  <si>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</si>
  <si>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</si>
  <si>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</si>
  <si>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</si>
  <si>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</si>
  <si>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</si>
  <si>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</si>
  <si>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</si>
  <si>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</si>
  <si>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</si>
  <si>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</si>
  <si>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</si>
  <si>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</si>
  <si>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</si>
  <si>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</si>
  <si>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</si>
  <si>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</si>
  <si>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</si>
  <si>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</si>
  <si>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</si>
  <si>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</si>
  <si>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</si>
  <si>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</si>
  <si>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</si>
  <si>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</si>
  <si>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</si>
  <si>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</si>
  <si>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</si>
  <si>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</si>
  <si>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</si>
  <si>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</si>
  <si>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</si>
  <si>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</si>
  <si>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</si>
  <si>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</si>
  <si>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</si>
  <si>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</si>
  <si>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</si>
  <si>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</si>
  <si>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</si>
  <si>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</si>
  <si>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</si>
  <si>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</si>
  <si>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</si>
  <si>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</si>
  <si>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</si>
  <si>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</si>
  <si>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</si>
  <si>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</si>
  <si>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</si>
  <si>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</si>
  <si>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</si>
  <si>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</si>
  <si>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</si>
  <si>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</si>
  <si>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</si>
  <si>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</si>
  <si>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</si>
  <si>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</si>
  <si>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</si>
  <si>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</si>
  <si>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</si>
  <si>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</si>
  <si>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</si>
  <si>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</si>
  <si>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</si>
  <si>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</si>
  <si>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</si>
  <si>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</si>
  <si>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</si>
  <si>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</si>
  <si>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</si>
  <si>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</si>
  <si>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</si>
  <si>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</si>
  <si>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</si>
  <si>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</si>
  <si>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</si>
  <si>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</si>
  <si>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</si>
  <si>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</si>
  <si>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</si>
  <si>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</si>
  <si>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</si>
  <si>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</si>
  <si>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</si>
  <si>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</si>
  <si>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</si>
  <si>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</si>
  <si>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</si>
  <si>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</si>
  <si>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</si>
  <si>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</si>
  <si>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</si>
  <si>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</si>
  <si>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</si>
  <si>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</si>
  <si>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</si>
  <si>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</si>
  <si>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</si>
  <si>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</si>
  <si>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</si>
  <si>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</si>
  <si>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</si>
  <si>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</si>
  <si>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</si>
  <si>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</si>
  <si>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</si>
  <si>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</si>
  <si>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</si>
  <si>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</si>
  <si>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</si>
  <si>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</si>
  <si>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</si>
  <si>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</si>
  <si>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</si>
  <si>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</si>
  <si>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</si>
  <si>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</si>
  <si>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</si>
  <si>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</si>
  <si>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</si>
  <si>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</si>
  <si>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</si>
  <si>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</si>
  <si>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</si>
  <si>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</si>
  <si>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</si>
  <si>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</si>
  <si>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</si>
  <si>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</si>
  <si>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</si>
  <si>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</si>
  <si>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</si>
  <si>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</si>
  <si>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</si>
  <si>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</si>
  <si>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</si>
  <si>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</si>
  <si>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</si>
  <si>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</si>
  <si>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</si>
  <si>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</si>
  <si>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</si>
  <si>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</si>
  <si>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</si>
  <si>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</si>
  <si>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</si>
  <si>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</si>
  <si>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</si>
  <si>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</si>
  <si>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</si>
  <si>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</si>
  <si>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</si>
  <si>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</si>
  <si>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</si>
  <si>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</si>
  <si>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</si>
  <si>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</si>
  <si>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</si>
  <si>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</si>
  <si>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</si>
  <si>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</si>
  <si>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</si>
  <si>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</si>
  <si>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</si>
  <si>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</si>
  <si>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</si>
  <si>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</si>
  <si>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</si>
  <si>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</si>
  <si>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</si>
  <si>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</si>
  <si>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</si>
  <si>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</si>
  <si>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</si>
  <si>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</si>
  <si>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</si>
  <si>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</si>
  <si>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</si>
  <si>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</si>
  <si>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</si>
  <si>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</si>
  <si>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</si>
  <si>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</si>
  <si>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</si>
  <si>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</si>
  <si>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</si>
  <si>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</si>
  <si>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</si>
  <si>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</si>
  <si>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</si>
  <si>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</si>
  <si>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</si>
  <si>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</si>
  <si>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</si>
  <si>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</si>
  <si>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</si>
  <si>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</si>
  <si>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</si>
  <si>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</si>
  <si>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</si>
  <si>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</si>
  <si>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</si>
  <si>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</si>
  <si>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</si>
  <si>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</si>
  <si>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</si>
  <si>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</si>
  <si>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</si>
  <si>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</si>
  <si>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</si>
  <si>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</si>
  <si>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</si>
  <si>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</si>
  <si>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</si>
  <si>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</si>
  <si>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</si>
  <si>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</si>
  <si>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</si>
  <si>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</si>
  <si>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</si>
  <si>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</si>
  <si>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</si>
  <si>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</si>
  <si>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</si>
  <si>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</si>
  <si>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</si>
  <si>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</si>
  <si>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</si>
  <si>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</si>
  <si>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</si>
  <si>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</si>
  <si>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</si>
  <si>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</si>
  <si>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</si>
  <si>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</si>
  <si>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</si>
  <si>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</si>
  <si>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</si>
  <si>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</si>
  <si>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</si>
  <si>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</si>
  <si>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</si>
  <si>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</si>
  <si>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</si>
  <si>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</si>
  <si>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</si>
  <si>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</si>
  <si>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</si>
  <si>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</si>
  <si>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</si>
  <si>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</si>
  <si>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</si>
  <si>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</si>
  <si>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</si>
  <si>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</si>
  <si>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</si>
  <si>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</si>
  <si>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</si>
  <si>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</si>
  <si>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</si>
  <si>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</si>
  <si>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</si>
  <si>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</si>
  <si>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</si>
  <si>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</si>
  <si>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</si>
  <si>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</si>
  <si>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</si>
  <si>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</si>
  <si>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</si>
  <si>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</si>
  <si>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</si>
  <si>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</si>
  <si>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</si>
  <si>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</si>
  <si>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</si>
  <si>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</si>
  <si>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</si>
  <si>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</si>
  <si>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</si>
  <si>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</si>
  <si>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</si>
  <si>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</si>
  <si>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</si>
  <si>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</si>
  <si>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</si>
  <si>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</si>
  <si>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</si>
  <si>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</si>
  <si>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</si>
  <si>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</si>
  <si>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</si>
  <si>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</si>
  <si>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</si>
  <si>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</si>
  <si>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</si>
  <si>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</si>
  <si>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</si>
  <si>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</si>
  <si>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</si>
  <si>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</si>
  <si>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</si>
  <si>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</si>
  <si>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</si>
  <si>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</si>
  <si>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</si>
  <si>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</si>
  <si>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</si>
  <si>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</si>
  <si>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</si>
  <si>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</si>
  <si>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</si>
  <si>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</si>
  <si>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</si>
  <si>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</si>
  <si>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</si>
  <si>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</si>
  <si>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</si>
  <si>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</si>
  <si>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</si>
  <si>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</si>
  <si>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</si>
  <si>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</si>
  <si>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</si>
  <si>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</si>
  <si>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</si>
  <si>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</si>
  <si>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</si>
  <si>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</si>
  <si>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</si>
  <si>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</si>
  <si>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</si>
  <si>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</si>
  <si>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</si>
  <si>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</si>
  <si>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</si>
  <si>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</si>
  <si>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</si>
  <si>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</si>
  <si>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</si>
  <si>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</si>
  <si>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</si>
  <si>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</si>
  <si>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</si>
  <si>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</si>
  <si>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</si>
  <si>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</si>
  <si>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</si>
  <si>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</si>
  <si>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</si>
  <si>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</si>
  <si>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</si>
  <si>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</si>
  <si>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</si>
  <si>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</si>
  <si>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</si>
  <si>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</si>
  <si>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</si>
  <si>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</si>
  <si>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</si>
  <si>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</si>
  <si>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</si>
  <si>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</si>
  <si>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</si>
  <si>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</si>
  <si>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</si>
  <si>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</si>
  <si>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</si>
  <si>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</si>
  <si>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</si>
  <si>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</si>
  <si>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</si>
  <si>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</si>
  <si>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</si>
  <si>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</si>
  <si>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</si>
  <si>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</si>
  <si>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</si>
  <si>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</si>
  <si>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</si>
  <si>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</si>
  <si>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</si>
  <si>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</si>
  <si>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</si>
  <si>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</si>
  <si>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</si>
  <si>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</si>
  <si>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</si>
  <si>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</si>
  <si>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</si>
  <si>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</si>
  <si>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</si>
  <si>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</si>
  <si>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</si>
  <si>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</si>
  <si>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</si>
  <si>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</si>
  <si>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</si>
  <si>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</si>
  <si>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</si>
  <si>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</si>
  <si>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</si>
  <si>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</si>
  <si>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</si>
  <si>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</si>
  <si>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</si>
  <si>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</si>
  <si>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</si>
  <si>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</si>
  <si>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</si>
  <si>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</si>
  <si>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</si>
  <si>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</si>
  <si>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</si>
  <si>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</si>
  <si>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</si>
  <si>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</si>
  <si>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</si>
  <si>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</si>
  <si>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</si>
  <si>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</si>
  <si>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</si>
  <si>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</si>
  <si>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</si>
  <si>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</si>
  <si>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</si>
  <si>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</si>
  <si>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</si>
  <si>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</si>
  <si>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</si>
  <si>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</si>
  <si>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</si>
  <si>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</si>
  <si>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</si>
  <si>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</si>
  <si>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</si>
  <si>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</si>
  <si>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</si>
  <si>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</si>
  <si>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</si>
  <si>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</si>
  <si>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</si>
  <si>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</si>
  <si>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</si>
  <si>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</si>
  <si>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</si>
  <si>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</si>
  <si>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</si>
  <si>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</si>
  <si>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</si>
  <si>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</si>
  <si>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</si>
  <si>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</si>
  <si>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</si>
  <si>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</si>
  <si>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</si>
  <si>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</si>
  <si>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</si>
  <si>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</si>
  <si>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</si>
  <si>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</si>
  <si>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</si>
  <si>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</si>
  <si>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</si>
  <si>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</si>
  <si>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</si>
  <si>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</si>
  <si>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</si>
  <si>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</si>
  <si>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</si>
  <si>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</si>
  <si>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</si>
  <si>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</si>
  <si>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</si>
  <si>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</si>
  <si>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</si>
  <si>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</si>
  <si>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</si>
  <si>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</si>
  <si>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</si>
  <si>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</si>
  <si>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</si>
  <si>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</si>
  <si>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</si>
  <si>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</si>
  <si>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</si>
  <si>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</si>
  <si>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</si>
  <si>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</si>
  <si>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</si>
  <si>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</si>
  <si>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</si>
  <si>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</si>
  <si>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</si>
  <si>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</si>
  <si>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</si>
  <si>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</si>
  <si>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</si>
  <si>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</si>
  <si>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</si>
  <si>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</si>
  <si>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</si>
  <si>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</si>
  <si>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</si>
  <si>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</si>
  <si>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</si>
  <si>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</si>
  <si>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</si>
  <si>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</si>
  <si>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</si>
  <si>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</si>
  <si>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</si>
  <si>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</si>
  <si>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</si>
  <si>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</si>
  <si>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</si>
  <si>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</si>
  <si>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</si>
  <si>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</si>
  <si>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</si>
  <si>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</si>
  <si>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</si>
  <si>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</si>
  <si>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</si>
  <si>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</si>
  <si>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</si>
  <si>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</si>
  <si>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</si>
  <si>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</si>
  <si>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</si>
  <si>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</si>
  <si>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</si>
  <si>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</si>
  <si>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</si>
  <si>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</si>
  <si>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</si>
  <si>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</si>
  <si>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</si>
  <si>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</si>
  <si>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</si>
  <si>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</si>
  <si>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</si>
  <si>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</si>
  <si>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</si>
  <si>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</si>
  <si>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</si>
  <si>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</si>
  <si>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</si>
  <si>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</si>
  <si>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</si>
  <si>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</si>
  <si>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</si>
  <si>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</si>
  <si>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</si>
  <si>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</si>
  <si>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</si>
  <si>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</si>
  <si>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</si>
  <si>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</si>
  <si>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</si>
  <si>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</si>
  <si>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</si>
  <si>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</si>
  <si>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</si>
  <si>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</si>
  <si>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</si>
  <si>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</si>
  <si>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</si>
  <si>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</si>
  <si>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</si>
  <si>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</si>
  <si>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</si>
  <si>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</si>
  <si>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</si>
  <si>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</si>
  <si>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</si>
  <si>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</si>
  <si>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</si>
  <si>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</si>
  <si>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</si>
  <si>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</si>
  <si>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</si>
  <si>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</si>
  <si>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</si>
  <si>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</si>
  <si>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</si>
  <si>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</si>
  <si>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</si>
  <si>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</si>
  <si>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</si>
  <si>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</si>
  <si>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</si>
  <si>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</si>
  <si>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</si>
  <si>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</si>
  <si>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</si>
  <si>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</si>
  <si>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</si>
  <si>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</si>
  <si>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</si>
  <si>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</si>
  <si>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</si>
  <si>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</si>
  <si>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</si>
  <si>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</si>
  <si>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</si>
  <si>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</si>
  <si>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</si>
  <si>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</si>
  <si>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</si>
  <si>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</si>
  <si>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</si>
  <si>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</si>
  <si>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</si>
  <si>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</si>
  <si>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</si>
  <si>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</si>
  <si>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</si>
  <si>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</si>
  <si>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</si>
  <si>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</si>
  <si>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</si>
  <si>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</si>
  <si>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</si>
  <si>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</si>
  <si>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</si>
  <si>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</si>
  <si>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</si>
  <si>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</si>
  <si>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</si>
  <si>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</si>
  <si>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</si>
  <si>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</si>
  <si>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</si>
  <si>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</si>
  <si>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</si>
  <si>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</si>
  <si>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</si>
  <si>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</si>
  <si>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</si>
  <si>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</si>
  <si>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</si>
  <si>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</si>
  <si>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</si>
  <si>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</si>
  <si>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</si>
  <si>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</si>
  <si>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</si>
  <si>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</si>
  <si>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</si>
  <si>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</si>
  <si>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</si>
  <si>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</si>
  <si>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</si>
  <si>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</si>
  <si>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</si>
  <si>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</si>
  <si>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</si>
  <si>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</si>
  <si>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</si>
  <si>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</si>
  <si>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</si>
  <si>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</si>
  <si>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</si>
  <si>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</si>
  <si>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</si>
  <si>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</si>
  <si>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</si>
  <si>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</si>
  <si>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</si>
  <si>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</si>
  <si>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</si>
  <si>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</si>
  <si>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</si>
  <si>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</si>
  <si>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</si>
  <si>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</si>
  <si>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</si>
  <si>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</si>
  <si>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</si>
  <si>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</si>
  <si>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</si>
  <si>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</si>
  <si>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</si>
  <si>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</si>
  <si>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</si>
  <si>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</si>
  <si>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</si>
  <si>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</si>
  <si>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</si>
  <si>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</si>
  <si>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</si>
  <si>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</si>
  <si>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</si>
  <si>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</si>
  <si>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</si>
  <si>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</si>
  <si>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</si>
  <si>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</si>
  <si>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</si>
  <si>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</si>
  <si>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</si>
  <si>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</si>
  <si>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</si>
  <si>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</si>
  <si>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</si>
  <si>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</si>
  <si>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</si>
  <si>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</si>
  <si>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</si>
  <si>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</si>
  <si>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</si>
  <si>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</si>
  <si>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</si>
  <si>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</si>
  <si>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</si>
  <si>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</si>
  <si>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</si>
  <si>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</si>
  <si>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</si>
  <si>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</si>
  <si>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</si>
  <si>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</si>
  <si>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</si>
  <si>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</si>
  <si>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</si>
  <si>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</si>
  <si>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</si>
  <si>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</si>
  <si>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</si>
  <si>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</si>
  <si>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</si>
  <si>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</si>
  <si>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</si>
  <si>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</si>
  <si>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</si>
  <si>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</si>
  <si>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</si>
  <si>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</si>
  <si>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</si>
  <si>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</si>
  <si>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</si>
  <si>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</si>
  <si>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</si>
  <si>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</si>
  <si>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</si>
  <si>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</si>
  <si>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</si>
  <si>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</si>
  <si>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</si>
  <si>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</si>
  <si>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</si>
  <si>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</si>
  <si>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</si>
  <si>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</si>
  <si>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</si>
  <si>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</si>
  <si>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</si>
  <si>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</si>
  <si>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</si>
  <si>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</si>
  <si>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</si>
  <si>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</si>
  <si>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</si>
  <si>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</si>
  <si>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</si>
  <si>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</si>
  <si>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</si>
  <si>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</si>
  <si>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</si>
  <si>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</si>
  <si>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</si>
  <si>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</si>
  <si>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</si>
  <si>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</si>
  <si>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</si>
  <si>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</si>
  <si>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</si>
  <si>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</si>
  <si>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</si>
  <si>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</si>
  <si>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</si>
  <si>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</si>
  <si>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</si>
  <si>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</si>
  <si>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</si>
  <si>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</si>
  <si>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</si>
  <si>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</si>
  <si>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</si>
  <si>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</si>
  <si>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</si>
  <si>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</si>
  <si>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</si>
  <si>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</si>
  <si>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</si>
  <si>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</si>
  <si>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</si>
  <si>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</si>
  <si>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</si>
  <si>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</si>
  <si>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</si>
  <si>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</si>
  <si>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</si>
  <si>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</si>
  <si>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</si>
  <si>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</si>
  <si>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</si>
  <si>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</si>
  <si>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</si>
  <si>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</si>
  <si>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</si>
  <si>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</si>
  <si>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</si>
  <si>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</si>
  <si>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</si>
  <si>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</si>
  <si>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</si>
  <si>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</si>
  <si>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</si>
  <si>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</si>
  <si>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</si>
  <si>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</si>
  <si>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</si>
  <si>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</si>
  <si>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</si>
  <si>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</si>
  <si>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</si>
  <si>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</si>
  <si>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</si>
  <si>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</si>
  <si>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</si>
  <si>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</si>
  <si>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</si>
  <si>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</si>
  <si>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</si>
  <si>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</si>
  <si>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</si>
  <si>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</si>
  <si>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</si>
  <si>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</si>
  <si>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</si>
  <si>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</si>
  <si>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</si>
  <si>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</si>
  <si>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</si>
  <si>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</si>
  <si>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</si>
  <si>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</si>
  <si>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</si>
  <si>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</si>
  <si>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</si>
  <si>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</si>
  <si>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</si>
  <si>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</si>
  <si>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</si>
  <si>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</si>
  <si>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</si>
  <si>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</si>
  <si>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</si>
  <si>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</si>
  <si>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</si>
  <si>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</si>
  <si>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</si>
  <si>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</si>
  <si>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</si>
  <si>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</si>
  <si>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</si>
  <si>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</si>
  <si>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</si>
  <si>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</si>
  <si>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</si>
  <si>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</si>
  <si>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</si>
  <si>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</si>
  <si>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</si>
  <si>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</si>
  <si>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</si>
  <si>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</si>
  <si>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</si>
  <si>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</si>
  <si>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</si>
  <si>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</si>
  <si>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</si>
  <si>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</si>
  <si>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</si>
  <si>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</si>
  <si>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</si>
  <si>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</si>
  <si>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</si>
  <si>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</si>
  <si>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</si>
  <si>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</si>
  <si>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</si>
  <si>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</si>
  <si>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</si>
  <si>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</si>
  <si>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</si>
  <si>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</si>
  <si>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</si>
  <si>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</si>
  <si>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</si>
  <si>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</si>
  <si>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</si>
  <si>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</si>
  <si>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</si>
  <si>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</si>
  <si>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</si>
  <si>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</si>
  <si>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</si>
  <si>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</si>
  <si>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</si>
  <si>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</si>
  <si>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</si>
  <si>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</si>
  <si>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</si>
  <si>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</si>
  <si>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</si>
  <si>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</si>
  <si>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</si>
  <si>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</si>
  <si>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</si>
  <si>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</si>
  <si>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</si>
  <si>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</si>
  <si>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</si>
  <si>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</si>
  <si>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</si>
  <si>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</si>
  <si>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</si>
  <si>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</si>
  <si>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</si>
  <si>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</si>
  <si>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</si>
  <si>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</si>
  <si>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</si>
  <si>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</si>
  <si>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</si>
  <si>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</si>
  <si>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</si>
  <si>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</si>
  <si>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</si>
  <si>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</si>
  <si>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</si>
  <si>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</si>
  <si>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</si>
  <si>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</si>
  <si>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</si>
  <si>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</si>
  <si>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</si>
  <si>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</si>
  <si>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</si>
  <si>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</si>
  <si>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</si>
  <si>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</si>
  <si>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</si>
  <si>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</si>
  <si>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</si>
  <si>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</si>
  <si>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</si>
  <si>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</si>
  <si>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</si>
  <si>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</si>
  <si>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</si>
  <si>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</si>
  <si>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</si>
  <si>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</si>
  <si>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</si>
  <si>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</si>
  <si>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</si>
  <si>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</si>
  <si>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</si>
  <si>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</si>
  <si>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</si>
  <si>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</si>
  <si>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</si>
  <si>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</si>
  <si>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</si>
  <si>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</si>
  <si>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</si>
  <si>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</si>
  <si>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</si>
  <si>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</si>
  <si>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</si>
  <si>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</si>
  <si>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</si>
  <si>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</si>
  <si>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</si>
  <si>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</si>
  <si>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</si>
  <si>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</si>
  <si>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</si>
  <si>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</si>
  <si>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</si>
  <si>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</si>
  <si>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</si>
  <si>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</si>
  <si>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</si>
  <si>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</si>
  <si>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</si>
  <si>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</si>
  <si>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</si>
  <si>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</si>
  <si>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</si>
  <si>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</si>
  <si>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</si>
  <si>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</si>
  <si>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</si>
  <si>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</si>
  <si>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</si>
  <si>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</si>
  <si>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</si>
  <si>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</si>
  <si>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</si>
  <si>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</si>
  <si>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</si>
  <si>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</si>
  <si>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</si>
  <si>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</si>
  <si>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</si>
  <si>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</si>
  <si>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</si>
  <si>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</si>
  <si>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</si>
  <si>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</si>
  <si>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</si>
  <si>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</si>
  <si>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</si>
  <si>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</si>
  <si>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</si>
  <si>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</si>
  <si>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</si>
  <si>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</si>
  <si>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</si>
  <si>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</si>
  <si>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</si>
  <si>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</si>
  <si>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</si>
  <si>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</si>
  <si>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</si>
  <si>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</si>
  <si>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</si>
  <si>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</si>
  <si>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</si>
  <si>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</si>
  <si>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</si>
  <si>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</si>
  <si>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</si>
  <si>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</si>
  <si>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</si>
  <si>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</si>
  <si>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</si>
  <si>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</si>
  <si>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</si>
  <si>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</si>
  <si>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</si>
  <si>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</si>
  <si>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</si>
  <si>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</si>
  <si>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</si>
  <si>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</si>
  <si>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</si>
  <si>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</si>
  <si>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</si>
  <si>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</si>
  <si>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</si>
  <si>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</si>
  <si>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</si>
  <si>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</si>
  <si>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</si>
  <si>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</si>
  <si>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</si>
  <si>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</si>
  <si>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</si>
  <si>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</si>
  <si>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</si>
  <si>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</si>
  <si>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</si>
  <si>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</si>
  <si>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</si>
  <si>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</si>
  <si>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</si>
  <si>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</si>
  <si>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</si>
  <si>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</si>
  <si>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</si>
  <si>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</si>
  <si>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</si>
  <si>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</si>
  <si>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</si>
  <si>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</si>
  <si>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</si>
  <si>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</si>
  <si>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</si>
  <si>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</si>
  <si>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</si>
  <si>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</si>
  <si>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</si>
  <si>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</si>
  <si>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</si>
  <si>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</si>
  <si>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</si>
  <si>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</si>
  <si>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</si>
  <si>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</si>
  <si>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</si>
  <si>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</si>
  <si>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</si>
  <si>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</si>
  <si>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</si>
  <si>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</si>
  <si>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</si>
  <si>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</si>
  <si>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</si>
  <si>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</si>
  <si>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</si>
  <si>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</si>
  <si>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</si>
  <si>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</si>
  <si>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</si>
  <si>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</si>
  <si>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</si>
  <si>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</si>
  <si>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</si>
  <si>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</si>
  <si>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</si>
  <si>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</si>
  <si>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</si>
  <si>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</si>
  <si>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</si>
  <si>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</si>
  <si>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</si>
  <si>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</si>
  <si>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</si>
  <si>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</si>
  <si>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</si>
  <si>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</si>
  <si>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</si>
  <si>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</si>
  <si>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</si>
  <si>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</si>
  <si>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</si>
  <si>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</si>
  <si>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</si>
  <si>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</si>
  <si>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</si>
  <si>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</si>
  <si>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</si>
  <si>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</si>
  <si>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</si>
  <si>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</si>
  <si>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</si>
  <si>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</si>
  <si>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</si>
  <si>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</si>
  <si>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</si>
  <si>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</si>
  <si>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</si>
  <si>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</si>
  <si>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</si>
  <si>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</si>
  <si>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</si>
  <si>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</si>
  <si>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</si>
  <si>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</si>
  <si>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</si>
  <si>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</si>
  <si>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</si>
  <si>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</si>
  <si>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</si>
  <si>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</si>
  <si>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</si>
  <si>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</si>
  <si>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</si>
  <si>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</si>
  <si>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</si>
  <si>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</si>
  <si>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</si>
  <si>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</si>
  <si>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</si>
  <si>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</si>
  <si>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</si>
  <si>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</si>
  <si>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</si>
  <si>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</si>
  <si>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</si>
  <si>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</si>
  <si>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</si>
  <si>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</si>
  <si>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</si>
  <si>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</si>
  <si>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</si>
  <si>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</si>
  <si>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</si>
  <si>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</si>
  <si>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</si>
  <si>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</si>
  <si>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</si>
  <si>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</si>
  <si>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</si>
  <si>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</si>
  <si>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</si>
  <si>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</si>
  <si>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</si>
  <si>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</si>
  <si>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</si>
  <si>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</si>
  <si>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</si>
  <si>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</si>
  <si>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</si>
  <si>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</si>
  <si>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</si>
  <si>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</si>
  <si>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</si>
  <si>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</si>
  <si>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</si>
  <si>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</si>
  <si>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</si>
  <si>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</si>
  <si>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</si>
  <si>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</si>
  <si>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</si>
  <si>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</si>
  <si>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</si>
  <si>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</si>
  <si>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</si>
  <si>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</si>
  <si>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</si>
  <si>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</si>
  <si>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</si>
  <si>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</si>
  <si>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</si>
  <si>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</si>
  <si>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</si>
  <si>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</si>
  <si>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</si>
  <si>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</si>
  <si>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</si>
  <si>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</si>
  <si>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</si>
  <si>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</si>
  <si>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</si>
  <si>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</si>
  <si>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</si>
  <si>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</si>
  <si>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</si>
  <si>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</si>
  <si>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</si>
  <si>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</si>
  <si>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</si>
  <si>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</si>
  <si>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</si>
  <si>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</si>
  <si>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</si>
  <si>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</si>
  <si>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</si>
  <si>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</si>
  <si>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</si>
  <si>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</si>
  <si>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</si>
  <si>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</si>
  <si>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</si>
  <si>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</si>
  <si>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</si>
  <si>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</si>
  <si>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</si>
  <si>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</si>
  <si>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</si>
  <si>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</si>
  <si>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</si>
  <si>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</si>
  <si>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</si>
  <si>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</si>
  <si>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</si>
  <si>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</si>
  <si>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</si>
  <si>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</si>
  <si>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</si>
  <si>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</si>
  <si>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</si>
  <si>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</si>
  <si>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</si>
  <si>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</si>
  <si>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</si>
  <si>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</si>
  <si>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</si>
  <si>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</si>
  <si>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</si>
  <si>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</si>
  <si>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</si>
  <si>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</si>
  <si>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</si>
  <si>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</si>
  <si>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</si>
  <si>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</si>
  <si>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</si>
  <si>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</si>
  <si>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</si>
  <si>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</si>
  <si>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</si>
  <si>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</si>
  <si>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</si>
  <si>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</si>
  <si>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</si>
  <si>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</si>
  <si>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</si>
  <si>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</si>
  <si>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</si>
  <si>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</si>
  <si>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</si>
  <si>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</si>
  <si>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</si>
  <si>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</si>
  <si>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</si>
  <si>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</si>
  <si>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</si>
  <si>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</si>
  <si>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</si>
  <si>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</si>
  <si>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</si>
  <si>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</si>
  <si>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</si>
  <si>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</si>
  <si>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</si>
  <si>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</si>
  <si>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</si>
  <si>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</si>
  <si>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</si>
  <si>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</si>
  <si>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</si>
  <si>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</si>
  <si>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</si>
  <si>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</si>
  <si>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</si>
  <si>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</si>
  <si>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</si>
  <si>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</si>
  <si>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</si>
  <si>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</si>
  <si>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</si>
  <si>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</si>
  <si>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</si>
  <si>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</si>
  <si>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</si>
  <si>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</si>
  <si>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</si>
  <si>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</si>
  <si>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</si>
  <si>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</si>
  <si>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</si>
  <si>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</si>
  <si>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</si>
  <si>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</si>
  <si>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</si>
  <si>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</si>
  <si>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</si>
  <si>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</si>
  <si>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</si>
  <si>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</si>
  <si>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</si>
  <si>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</si>
  <si>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</si>
  <si>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</si>
  <si>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</si>
  <si>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</si>
  <si>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</si>
  <si>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</si>
  <si>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</si>
  <si>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</si>
  <si>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</si>
  <si>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</si>
  <si>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</si>
  <si>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</si>
  <si>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</si>
  <si>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</si>
  <si>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</si>
  <si>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</si>
  <si>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</si>
  <si>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</si>
  <si>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</si>
  <si>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</si>
  <si>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</si>
  <si>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</si>
  <si>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</si>
  <si>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</si>
  <si>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</si>
  <si>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</si>
  <si>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</si>
  <si>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</si>
  <si>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</si>
  <si>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</si>
  <si>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</si>
  <si>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</si>
  <si>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</si>
  <si>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</si>
  <si>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</si>
  <si>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</si>
  <si>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</si>
  <si>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</si>
  <si>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</si>
  <si>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</si>
  <si>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</si>
  <si>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</si>
  <si>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</si>
  <si>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</si>
  <si>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</si>
  <si>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</si>
  <si>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</si>
  <si>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</si>
  <si>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</si>
  <si>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</si>
  <si>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</si>
  <si>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</si>
  <si>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</si>
  <si>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</si>
  <si>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</si>
  <si>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</si>
  <si>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</si>
  <si>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</si>
  <si>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</si>
  <si>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</si>
  <si>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</si>
  <si>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</si>
  <si>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</si>
  <si>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</si>
  <si>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</si>
  <si>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</si>
  <si>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</si>
  <si>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</si>
  <si>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</si>
  <si>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</si>
  <si>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</si>
  <si>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</si>
  <si>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</si>
  <si>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</si>
  <si>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</si>
  <si>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</si>
  <si>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</si>
  <si>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</si>
  <si>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</si>
  <si>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</si>
  <si>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</si>
  <si>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</si>
  <si>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</si>
  <si>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</si>
  <si>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</si>
  <si>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</si>
  <si>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</si>
  <si>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</si>
  <si>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</si>
  <si>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</si>
  <si>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</si>
  <si>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</si>
  <si>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</si>
  <si>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</si>
  <si>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</si>
  <si>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</si>
  <si>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</si>
  <si>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</si>
  <si>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</si>
  <si>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</si>
  <si>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</si>
  <si>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</si>
  <si>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</si>
  <si>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</si>
  <si>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</si>
  <si>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</si>
  <si>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</si>
  <si>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</si>
  <si>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</si>
  <si>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</si>
  <si>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</si>
  <si>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</si>
  <si>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</si>
  <si>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</si>
  <si>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</si>
  <si>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</si>
  <si>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</si>
  <si>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</si>
  <si>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</si>
  <si>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</si>
  <si>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</si>
  <si>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</si>
  <si>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</si>
  <si>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</si>
  <si>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</si>
  <si>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</si>
  <si>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</si>
  <si>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</si>
  <si>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</si>
  <si>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</si>
  <si>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</si>
  <si>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</si>
  <si>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</si>
  <si>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</si>
  <si>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</si>
  <si>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</si>
  <si>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</si>
  <si>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</si>
  <si>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</si>
  <si>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</si>
  <si>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</si>
  <si>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</si>
  <si>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</si>
  <si>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</si>
  <si>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</si>
  <si>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</si>
  <si>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</si>
  <si>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</si>
  <si>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</si>
  <si>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</si>
  <si>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</si>
  <si>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</si>
  <si>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</si>
  <si>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</si>
  <si>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</si>
  <si>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</si>
  <si>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</si>
  <si>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</si>
  <si>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</si>
  <si>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</si>
  <si>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</si>
  <si>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</si>
  <si>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</si>
  <si>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</si>
  <si>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</si>
  <si>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</si>
  <si>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</si>
  <si>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</si>
  <si>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</si>
  <si>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</si>
  <si>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</si>
  <si>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</si>
  <si>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</si>
  <si>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</si>
  <si>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</si>
  <si>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</si>
  <si>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</si>
  <si>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</si>
  <si>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</si>
  <si>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</si>
  <si>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</si>
  <si>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</si>
  <si>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</si>
  <si>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</si>
  <si>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</si>
  <si>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</si>
  <si>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</si>
  <si>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</si>
  <si>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</si>
  <si>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</si>
  <si>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</si>
  <si>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</si>
  <si>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</si>
  <si>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</si>
  <si>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</si>
  <si>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</si>
  <si>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</si>
  <si>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</si>
  <si>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</si>
  <si>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</si>
  <si>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</si>
  <si>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</si>
  <si>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</si>
  <si>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</si>
  <si>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</si>
  <si>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</si>
  <si>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</si>
  <si>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</si>
  <si>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</si>
  <si>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</si>
  <si>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</si>
  <si>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</si>
  <si>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</si>
  <si>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</si>
  <si>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</si>
  <si>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</si>
  <si>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</si>
  <si>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</si>
  <si>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</si>
  <si>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</si>
  <si>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</si>
  <si>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</si>
  <si>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</si>
  <si>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</si>
  <si>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</si>
  <si>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</si>
  <si>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</si>
  <si>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</si>
  <si>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</si>
  <si>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</si>
  <si>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</si>
  <si>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</si>
  <si>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</si>
  <si>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</si>
  <si>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</si>
  <si>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</si>
  <si>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</si>
  <si>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</si>
  <si>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</si>
  <si>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</si>
  <si>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</si>
  <si>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</si>
  <si>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</si>
  <si>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</si>
  <si>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</si>
  <si>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</si>
  <si>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</si>
  <si>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</si>
  <si>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</si>
  <si>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</si>
  <si>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</si>
  <si>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</si>
  <si>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</si>
  <si>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</si>
  <si>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</si>
  <si>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</si>
  <si>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</si>
  <si>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</si>
  <si>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</si>
  <si>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</si>
  <si>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</si>
  <si>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</si>
  <si>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</si>
  <si>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</si>
  <si>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</si>
  <si>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</si>
  <si>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</si>
  <si>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</si>
  <si>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</si>
  <si>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</si>
  <si>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</si>
  <si>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</si>
  <si>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</si>
  <si>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</si>
  <si>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</si>
  <si>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</si>
  <si>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</si>
  <si>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</si>
  <si>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</si>
  <si>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</si>
  <si>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</si>
  <si>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</si>
  <si>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</si>
  <si>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</si>
  <si>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</si>
  <si>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</si>
  <si>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</si>
  <si>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</si>
  <si>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</si>
  <si>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</si>
  <si>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</si>
  <si>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</si>
  <si>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</si>
  <si>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</si>
  <si>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</si>
  <si>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</si>
  <si>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</si>
  <si>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</si>
  <si>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</si>
  <si>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</si>
  <si>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</si>
  <si>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</si>
  <si>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</si>
  <si>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</si>
  <si>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</si>
  <si>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</si>
  <si>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</si>
  <si>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</si>
  <si>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</si>
  <si>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</si>
  <si>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</si>
  <si>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</si>
  <si>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</si>
  <si>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</si>
  <si>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</si>
  <si>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</si>
  <si>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</si>
  <si>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</si>
  <si>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</si>
  <si>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</si>
  <si>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</si>
  <si>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</si>
  <si>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</si>
  <si>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</si>
  <si>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</si>
  <si>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</si>
  <si>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</si>
  <si>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</si>
  <si>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</si>
  <si>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</si>
  <si>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</si>
  <si>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</si>
  <si>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</si>
  <si>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</si>
  <si>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</si>
  <si>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</si>
  <si>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</si>
  <si>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</si>
  <si>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</si>
  <si>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</si>
  <si>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</si>
  <si>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</si>
  <si>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</si>
  <si>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</si>
  <si>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</si>
  <si>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</si>
  <si>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</si>
  <si>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</si>
  <si>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</si>
  <si>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</si>
  <si>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</si>
  <si>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</si>
  <si>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</si>
  <si>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</si>
  <si>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</si>
  <si>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</si>
  <si>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</si>
  <si>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</si>
  <si>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</si>
  <si>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</si>
  <si>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</si>
  <si>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</si>
  <si>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</si>
  <si>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</si>
  <si>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</si>
  <si>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</si>
  <si>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</si>
  <si>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</si>
  <si>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</si>
  <si>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</si>
  <si>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</si>
  <si>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</si>
  <si>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</si>
  <si>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</si>
  <si>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</si>
  <si>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</si>
  <si>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</si>
  <si>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</si>
  <si>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</si>
  <si>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</si>
  <si>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</si>
  <si>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</si>
  <si>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</si>
  <si>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</si>
  <si>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</si>
  <si>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</si>
  <si>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</si>
  <si>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</si>
  <si>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</si>
  <si>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</si>
  <si>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</si>
  <si>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</si>
  <si>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</si>
  <si>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</si>
  <si>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</si>
  <si>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</si>
  <si>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</si>
  <si>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</si>
  <si>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</si>
  <si>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</si>
  <si>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</si>
  <si>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</si>
  <si>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</si>
  <si>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</si>
  <si>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</si>
  <si>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</si>
  <si>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</si>
  <si>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</si>
  <si>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</si>
  <si>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</si>
  <si>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</si>
  <si>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</si>
  <si>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</si>
  <si>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</si>
  <si>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</si>
  <si>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</si>
  <si>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</si>
  <si>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</si>
  <si>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</si>
  <si>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</si>
  <si>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</si>
  <si>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</si>
  <si>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</si>
  <si>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</si>
  <si>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</si>
  <si>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</si>
  <si>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</si>
  <si>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</si>
  <si>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</si>
  <si>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</si>
  <si>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</si>
  <si>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</si>
  <si>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</si>
  <si>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</si>
  <si>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</si>
  <si>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</si>
  <si>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</si>
  <si>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</si>
  <si>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</si>
  <si>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</si>
  <si>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</si>
  <si>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</si>
  <si>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</si>
  <si>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</si>
  <si>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</si>
  <si>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</si>
  <si>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</si>
  <si>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</si>
  <si>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</si>
  <si>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</si>
  <si>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</si>
  <si>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</si>
  <si>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</si>
  <si>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</si>
  <si>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</si>
  <si>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</si>
  <si>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</si>
  <si>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</si>
  <si>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</si>
  <si>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</si>
  <si>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</si>
  <si>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</si>
  <si>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</si>
  <si>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</si>
  <si>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</si>
  <si>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</si>
  <si>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</si>
  <si>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</si>
  <si>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</si>
  <si>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</si>
  <si>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</si>
  <si>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</si>
  <si>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</si>
  <si>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</si>
  <si>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</si>
  <si>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</si>
  <si>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</si>
  <si>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</si>
  <si>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</si>
  <si>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</si>
  <si>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</si>
  <si>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</si>
  <si>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</si>
  <si>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</si>
  <si>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</si>
  <si>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</si>
  <si>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</si>
  <si>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</si>
  <si>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</si>
  <si>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</si>
  <si>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</si>
  <si>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</si>
  <si>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</si>
  <si>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</si>
  <si>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</si>
  <si>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</si>
  <si>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</si>
  <si>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</si>
  <si>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</si>
  <si>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</si>
  <si>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</si>
  <si>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</si>
  <si>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</si>
  <si>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</si>
  <si>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</si>
  <si>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</si>
  <si>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</si>
  <si>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</si>
  <si>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</si>
  <si>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</si>
  <si>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</si>
  <si>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</si>
  <si>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</si>
  <si>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</si>
  <si>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</si>
  <si>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</si>
  <si>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</si>
  <si>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</si>
  <si>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</si>
  <si>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</si>
  <si>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</si>
  <si>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</si>
  <si>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</si>
  <si>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</si>
  <si>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</si>
  <si>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</si>
  <si>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</si>
  <si>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</si>
  <si>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</si>
  <si>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</si>
  <si>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</si>
  <si>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</si>
  <si>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</si>
  <si>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</si>
  <si>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</si>
  <si>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</si>
  <si>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</si>
  <si>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</si>
  <si>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</si>
  <si>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</si>
  <si>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</si>
  <si>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</si>
  <si>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</si>
  <si>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</si>
  <si>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</si>
  <si>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</si>
  <si>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</si>
  <si>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</si>
  <si>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</si>
  <si>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</si>
  <si>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</si>
  <si>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</si>
  <si>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</si>
  <si>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</si>
  <si>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</si>
  <si>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</si>
  <si>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</si>
  <si>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</si>
  <si>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</si>
  <si>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</si>
  <si>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</si>
  <si>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</si>
  <si>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</si>
  <si>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</si>
  <si>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</si>
  <si>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</si>
  <si>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</si>
  <si>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</si>
  <si>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</si>
  <si>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</si>
  <si>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</si>
  <si>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</si>
  <si>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</si>
  <si>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</si>
  <si>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</si>
  <si>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</si>
  <si>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</si>
  <si>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</si>
  <si>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</si>
  <si>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</si>
  <si>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</si>
  <si>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</si>
  <si>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</si>
  <si>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</si>
  <si>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</si>
  <si>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</si>
  <si>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</si>
  <si>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</si>
  <si>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</si>
  <si>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</si>
  <si>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</si>
  <si>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</si>
  <si>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</si>
  <si>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</si>
  <si>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</si>
  <si>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</si>
  <si>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</si>
  <si>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</si>
  <si>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</si>
  <si>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</si>
  <si>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</si>
  <si>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</si>
  <si>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</si>
  <si>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</si>
  <si>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</si>
  <si>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</si>
  <si>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</si>
  <si>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</si>
  <si>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</si>
  <si>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</si>
  <si>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</si>
  <si>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</si>
  <si>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</si>
  <si>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</si>
  <si>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</si>
  <si>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</si>
  <si>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</si>
  <si>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</si>
  <si>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</si>
  <si>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</si>
  <si>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</si>
  <si>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</si>
  <si>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</si>
  <si>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</si>
  <si>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</si>
  <si>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</si>
  <si>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</si>
  <si>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</si>
  <si>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</si>
  <si>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</si>
  <si>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</si>
  <si>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</si>
  <si>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</si>
  <si>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</si>
  <si>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</si>
  <si>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</si>
  <si>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</si>
  <si>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</si>
  <si>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</si>
  <si>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</si>
  <si>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</si>
  <si>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</si>
  <si>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</si>
  <si>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</si>
  <si>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</si>
  <si>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</si>
  <si>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</si>
  <si>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</si>
  <si>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</si>
  <si>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</si>
  <si>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</si>
  <si>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</si>
  <si>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</si>
  <si>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</si>
  <si>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</si>
  <si>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</si>
  <si>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</si>
  <si>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</si>
  <si>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</si>
  <si>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</si>
  <si>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</si>
  <si>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</si>
  <si>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</si>
  <si>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</si>
  <si>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</si>
  <si>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</si>
  <si>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</si>
  <si>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</si>
  <si>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</si>
  <si>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</si>
  <si>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</si>
  <si>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</si>
  <si>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</si>
  <si>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</si>
  <si>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</si>
  <si>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</si>
  <si>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</si>
  <si>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</si>
  <si>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</si>
  <si>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</si>
  <si>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</si>
  <si>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</si>
  <si>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</si>
  <si>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</si>
  <si>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</si>
  <si>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</si>
  <si>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</si>
  <si>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</si>
  <si>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</si>
  <si>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</si>
  <si>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</si>
  <si>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</si>
  <si>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</si>
  <si>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</si>
  <si>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</si>
  <si>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</si>
  <si>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</si>
  <si>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</si>
  <si>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</si>
  <si>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</si>
  <si>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</si>
  <si>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</si>
  <si>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</si>
  <si>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</si>
  <si>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</si>
  <si>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</si>
  <si>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</si>
  <si>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</si>
  <si>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</si>
  <si>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</si>
  <si>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</si>
  <si>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</si>
  <si>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</si>
  <si>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</si>
  <si>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</si>
  <si>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</si>
  <si>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</si>
  <si>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</si>
  <si>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</si>
  <si>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</si>
  <si>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</si>
  <si>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</si>
  <si>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</si>
  <si>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</si>
  <si>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</si>
  <si>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</si>
  <si>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</si>
  <si>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</si>
  <si>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</si>
  <si>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</si>
  <si>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</si>
  <si>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</si>
  <si>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</si>
  <si>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</si>
  <si>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</si>
  <si>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</si>
  <si>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</si>
  <si>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</si>
  <si>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</si>
  <si>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</si>
  <si>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</si>
  <si>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</si>
  <si>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</si>
  <si>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</si>
  <si>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</si>
  <si>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</si>
  <si>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</si>
  <si>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</si>
  <si>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</si>
  <si>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</si>
  <si>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</si>
  <si>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</si>
  <si>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</si>
  <si>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</si>
  <si>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</si>
  <si>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</si>
  <si>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</si>
  <si>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</si>
  <si>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</si>
  <si>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</si>
  <si>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</si>
  <si>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</si>
  <si>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</si>
  <si>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</si>
  <si>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</si>
  <si>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</si>
  <si>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</si>
  <si>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</si>
  <si>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</si>
  <si>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</si>
  <si>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</si>
  <si>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</si>
  <si>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</si>
  <si>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</si>
  <si>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</si>
  <si>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</si>
  <si>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</si>
  <si>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</si>
  <si>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</si>
  <si>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</si>
  <si>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</si>
  <si>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</si>
  <si>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</si>
  <si>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</si>
  <si>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</si>
  <si>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</si>
  <si>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</si>
  <si>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</si>
  <si>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</si>
  <si>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</si>
  <si>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</si>
  <si>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</si>
  <si>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</si>
  <si>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</si>
  <si>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</si>
  <si>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</si>
  <si>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</si>
  <si>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</si>
  <si>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</si>
  <si>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</si>
  <si>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</si>
  <si>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</si>
  <si>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</si>
  <si>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</si>
  <si>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</si>
  <si>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</si>
  <si>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</si>
  <si>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</si>
  <si>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</si>
  <si>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</si>
  <si>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</si>
  <si>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</si>
  <si>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</si>
  <si>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</si>
  <si>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</si>
  <si>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</si>
  <si>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</si>
  <si>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</si>
  <si>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</si>
  <si>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</si>
  <si>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</si>
  <si>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</si>
  <si>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</si>
  <si>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</si>
  <si>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</si>
  <si>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</si>
  <si>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</si>
  <si>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</si>
  <si>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</si>
  <si>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</si>
  <si>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</si>
  <si>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</si>
  <si>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</si>
  <si>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</si>
  <si>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</si>
  <si>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</si>
  <si>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</si>
  <si>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</si>
  <si>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</si>
  <si>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</si>
  <si>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</si>
  <si>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</si>
  <si>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</si>
  <si>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</si>
  <si>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</si>
  <si>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</si>
  <si>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</si>
  <si>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</si>
  <si>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</si>
  <si>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</si>
  <si>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</si>
  <si>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</si>
  <si>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</si>
  <si>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</si>
  <si>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</si>
  <si>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</si>
  <si>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</si>
  <si>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</si>
  <si>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</si>
  <si>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</si>
  <si>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</si>
  <si>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</si>
  <si>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</si>
  <si>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</si>
  <si>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</si>
  <si>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</si>
  <si>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</si>
  <si>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</si>
  <si>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</si>
  <si>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</si>
  <si>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</si>
  <si>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</si>
  <si>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</si>
  <si>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</si>
  <si>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</si>
  <si>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</si>
  <si>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</si>
  <si>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</si>
  <si>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</si>
  <si>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</si>
  <si>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</si>
  <si>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</si>
  <si>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</si>
  <si>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</si>
  <si>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</si>
  <si>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</si>
  <si>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</si>
  <si>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</si>
  <si>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</si>
  <si>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</si>
  <si>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</si>
  <si>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</si>
  <si>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</si>
  <si>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</si>
  <si>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</si>
  <si>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</si>
  <si>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</si>
  <si>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</si>
  <si>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</si>
  <si>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</si>
  <si>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</si>
  <si>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</si>
  <si>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</si>
  <si>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</si>
  <si>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</si>
  <si>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</si>
  <si>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</si>
  <si>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</si>
  <si>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</si>
  <si>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</si>
  <si>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</si>
  <si>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</si>
  <si>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</si>
  <si>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</si>
  <si>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</si>
  <si>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</si>
  <si>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</si>
  <si>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</si>
  <si>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</si>
  <si>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</si>
  <si>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</si>
  <si>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</si>
  <si>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</si>
  <si>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</si>
  <si>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</si>
  <si>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</si>
  <si>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</si>
  <si>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</si>
  <si>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</si>
  <si>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</si>
  <si>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</si>
  <si>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</si>
  <si>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</si>
  <si>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</si>
  <si>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</si>
  <si>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</si>
  <si>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</si>
  <si>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</si>
  <si>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</si>
  <si>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</si>
  <si>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</si>
  <si>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</si>
  <si>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</si>
  <si>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</si>
  <si>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</si>
  <si>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</si>
  <si>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</si>
  <si>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</si>
  <si>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</si>
  <si>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</si>
  <si>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</si>
  <si>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</si>
  <si>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</si>
  <si>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</si>
  <si>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</si>
  <si>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</si>
  <si>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</si>
  <si>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</si>
  <si>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</si>
  <si>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</si>
  <si>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</si>
  <si>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</si>
  <si>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</si>
  <si>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</si>
  <si>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</si>
  <si>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</si>
  <si>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</si>
  <si>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</si>
  <si>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</si>
  <si>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</si>
  <si>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</si>
  <si>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</si>
  <si>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</si>
  <si>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</si>
  <si>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</si>
  <si>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</si>
  <si>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</si>
  <si>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</si>
  <si>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</si>
  <si>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</si>
  <si>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</si>
  <si>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</si>
  <si>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</si>
  <si>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</si>
  <si>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</si>
  <si>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</si>
  <si>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</si>
  <si>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</si>
  <si>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</si>
  <si>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</si>
  <si>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</si>
  <si>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</si>
  <si>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</si>
  <si>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</si>
  <si>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</si>
  <si>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</si>
  <si>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</si>
  <si>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</si>
  <si>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</si>
  <si>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</si>
  <si>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</si>
  <si>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</si>
  <si>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</si>
  <si>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</si>
  <si>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</si>
  <si>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</si>
  <si>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</si>
  <si>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</si>
  <si>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</si>
  <si>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</si>
  <si>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</si>
  <si>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</si>
  <si>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</si>
  <si>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</si>
  <si>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</si>
  <si>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</si>
  <si>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</si>
  <si>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</si>
  <si>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</si>
  <si>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</si>
  <si>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</si>
  <si>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</si>
  <si>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</si>
  <si>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</si>
  <si>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</si>
  <si>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</si>
  <si>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</si>
  <si>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</si>
  <si>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</si>
  <si>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</si>
  <si>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</si>
  <si>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</si>
  <si>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</si>
  <si>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</si>
  <si>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</si>
  <si>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</si>
  <si>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</si>
  <si>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</si>
  <si>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</si>
  <si>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</si>
  <si>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</si>
  <si>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</si>
  <si>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</si>
  <si>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</si>
  <si>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</si>
  <si>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</si>
  <si>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</si>
  <si>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</si>
  <si>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</si>
  <si>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</si>
  <si>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</si>
  <si>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</si>
  <si>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</si>
  <si>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</si>
  <si>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</si>
  <si>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</si>
  <si>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</si>
  <si>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</si>
  <si>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</si>
  <si>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</si>
  <si>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</si>
  <si>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</si>
  <si>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</si>
  <si>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</si>
  <si>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</si>
  <si>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</si>
  <si>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</si>
  <si>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</si>
  <si>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</si>
  <si>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</si>
  <si>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</si>
  <si>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</si>
  <si>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</si>
  <si>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</si>
  <si>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</si>
  <si>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</si>
  <si>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</si>
  <si>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</si>
  <si>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</si>
  <si>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</si>
  <si>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</si>
  <si>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</si>
  <si>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</si>
  <si>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</si>
  <si>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</si>
  <si>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</si>
  <si>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</si>
  <si>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</si>
  <si>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</si>
  <si>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</si>
  <si>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</si>
  <si>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</si>
  <si>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</si>
  <si>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</si>
  <si>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</si>
  <si>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</si>
  <si>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</si>
  <si>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</si>
  <si>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</si>
  <si>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</si>
  <si>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</si>
  <si>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</si>
  <si>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</si>
  <si>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</si>
  <si>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</si>
  <si>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</si>
  <si>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</si>
  <si>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</si>
  <si>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</si>
  <si>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</si>
  <si>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</si>
  <si>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</si>
  <si>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</si>
  <si>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</si>
  <si>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</si>
  <si>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</si>
  <si>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</si>
  <si>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</si>
  <si>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</si>
  <si>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</si>
  <si>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</si>
  <si>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</si>
  <si>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</si>
  <si>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</si>
  <si>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</si>
  <si>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</si>
  <si>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</si>
  <si>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</si>
  <si>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</si>
  <si>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</si>
  <si>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</si>
  <si>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</si>
  <si>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</si>
  <si>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</si>
  <si>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</si>
  <si>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</si>
  <si>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</si>
  <si>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</si>
  <si>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</si>
  <si>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</si>
  <si>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</si>
  <si>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</si>
  <si>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</si>
  <si>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</si>
  <si>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</si>
  <si>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</si>
  <si>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</si>
  <si>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</si>
  <si>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</si>
  <si>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</si>
  <si>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</si>
  <si>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</si>
  <si>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</si>
  <si>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</si>
  <si>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</si>
  <si>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</si>
  <si>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</si>
  <si>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</si>
  <si>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</si>
  <si>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</si>
  <si>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</si>
  <si>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</si>
  <si>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</si>
  <si>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</si>
  <si>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</si>
  <si>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</si>
  <si>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</si>
  <si>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</si>
  <si>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</si>
  <si>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</si>
  <si>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</si>
  <si>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</si>
  <si>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</si>
  <si>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</si>
  <si>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</si>
  <si>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</si>
  <si>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</si>
  <si>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</si>
  <si>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</si>
  <si>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</si>
  <si>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</si>
  <si>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</si>
  <si>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</si>
  <si>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</si>
  <si>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</si>
  <si>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</si>
  <si>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</si>
  <si>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</si>
  <si>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</si>
  <si>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</si>
  <si>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</si>
  <si>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</si>
  <si>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</si>
  <si>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</si>
  <si>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</si>
  <si>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</si>
  <si>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</si>
  <si>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</si>
  <si>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</si>
  <si>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</si>
  <si>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</si>
  <si>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</si>
  <si>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</si>
  <si>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</si>
  <si>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</si>
  <si>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</si>
  <si>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</si>
  <si>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</si>
  <si>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</si>
  <si>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</si>
  <si>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</si>
  <si>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</si>
  <si>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</si>
  <si>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</si>
  <si>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</si>
  <si>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</si>
  <si>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</si>
  <si>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</si>
  <si>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</si>
  <si>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</si>
  <si>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</si>
  <si>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</si>
  <si>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</si>
  <si>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</si>
  <si>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</si>
  <si>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</si>
  <si>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</si>
  <si>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</si>
  <si>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</si>
  <si>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</si>
  <si>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</si>
  <si>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</si>
  <si>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</si>
  <si>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</si>
  <si>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</si>
  <si>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</si>
  <si>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</si>
  <si>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</si>
  <si>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</si>
  <si>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</si>
  <si>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</si>
  <si>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</si>
  <si>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</si>
  <si>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</si>
  <si>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</si>
  <si>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</si>
  <si>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</si>
  <si>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</si>
  <si>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</si>
  <si>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</si>
  <si>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</si>
  <si>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</si>
  <si>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</si>
  <si>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</si>
  <si>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</si>
  <si>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</si>
  <si>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</si>
  <si>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</si>
  <si>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</si>
  <si>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</si>
  <si>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</si>
  <si>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</si>
  <si>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</si>
  <si>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</si>
  <si>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</si>
  <si>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</si>
  <si>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</si>
  <si>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</si>
  <si>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</si>
  <si>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</si>
  <si>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</si>
  <si>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</si>
  <si>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</si>
  <si>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</si>
  <si>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</si>
  <si>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</si>
  <si>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</si>
  <si>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</si>
  <si>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</si>
  <si>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</si>
  <si>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</si>
  <si>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</si>
  <si>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</si>
  <si>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</si>
  <si>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</si>
  <si>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</si>
  <si>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</si>
  <si>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</si>
  <si>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</si>
  <si>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</si>
  <si>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</si>
  <si>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</si>
  <si>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</si>
  <si>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</si>
  <si>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</si>
  <si>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</si>
  <si>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</si>
  <si>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</si>
  <si>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</si>
  <si>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</si>
  <si>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</si>
  <si>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</si>
  <si>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</si>
  <si>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</si>
  <si>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</si>
  <si>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</si>
  <si>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</si>
  <si>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</si>
  <si>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</si>
  <si>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</si>
  <si>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</si>
  <si>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</si>
  <si>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</si>
  <si>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</si>
  <si>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</si>
  <si>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</si>
  <si>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</si>
  <si>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</si>
  <si>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</si>
  <si>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</si>
  <si>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</si>
  <si>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</si>
  <si>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</si>
  <si>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</si>
  <si>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</si>
  <si>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</si>
  <si>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</si>
  <si>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</si>
  <si>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</si>
  <si>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</si>
  <si>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</si>
  <si>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</si>
  <si>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</si>
  <si>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</si>
  <si>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</si>
  <si>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</si>
  <si>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</si>
  <si>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</si>
  <si>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</si>
  <si>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</si>
  <si>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</si>
  <si>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</si>
  <si>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</si>
  <si>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</si>
  <si>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</si>
  <si>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</si>
  <si>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</si>
  <si>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</si>
  <si>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</si>
  <si>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</si>
  <si>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</si>
  <si>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</si>
  <si>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</si>
  <si>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</si>
  <si>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</si>
  <si>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</si>
  <si>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</si>
  <si>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</si>
  <si>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</si>
  <si>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</si>
  <si>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</si>
  <si>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</si>
  <si>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</si>
  <si>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</si>
  <si>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</si>
  <si>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</si>
  <si>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</si>
  <si>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</si>
  <si>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</si>
  <si>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</si>
  <si>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</si>
  <si>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</si>
  <si>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</si>
  <si>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</si>
  <si>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</si>
  <si>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</si>
  <si>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</si>
  <si>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</si>
  <si>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</si>
  <si>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</si>
  <si>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</si>
  <si>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</si>
  <si>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</si>
  <si>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</si>
  <si>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</si>
  <si>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</si>
  <si>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</si>
  <si>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</si>
  <si>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</si>
  <si>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</si>
  <si>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</si>
  <si>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</si>
  <si>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</si>
  <si>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</si>
  <si>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</si>
  <si>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</si>
  <si>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</si>
  <si>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</si>
  <si>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</si>
  <si>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</si>
  <si>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</si>
  <si>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</si>
  <si>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</si>
  <si>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</si>
  <si>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</si>
  <si>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</si>
  <si>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</si>
  <si>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</si>
  <si>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</si>
  <si>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</si>
  <si>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</si>
  <si>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</si>
  <si>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</si>
  <si>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</si>
  <si>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</si>
  <si>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</si>
  <si>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</si>
  <si>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</si>
  <si>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</si>
  <si>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</si>
  <si>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</si>
  <si>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</si>
  <si>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</si>
  <si>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</si>
  <si>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</si>
  <si>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</si>
  <si>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</si>
  <si>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</si>
  <si>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</si>
  <si>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</si>
  <si>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</si>
  <si>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</si>
  <si>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</si>
  <si>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</si>
  <si>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</si>
  <si>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</si>
  <si>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</si>
  <si>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</si>
  <si>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</si>
  <si>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</si>
  <si>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</si>
  <si>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</si>
  <si>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</si>
  <si>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</si>
  <si>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</si>
  <si>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</si>
  <si>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</si>
  <si>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</si>
  <si>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</si>
  <si>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</si>
  <si>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</si>
  <si>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</si>
  <si>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</si>
  <si>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</si>
  <si>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</si>
  <si>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</si>
  <si>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</si>
  <si>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</si>
  <si>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</si>
  <si>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</si>
  <si>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</si>
  <si>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</si>
  <si>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</si>
  <si>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</si>
  <si>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</si>
  <si>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</si>
  <si>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</si>
  <si>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</si>
  <si>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</si>
  <si>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</si>
  <si>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</si>
  <si>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</si>
  <si>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</si>
  <si>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</si>
  <si>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</si>
  <si>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</si>
  <si>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</si>
  <si>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</si>
  <si>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</si>
  <si>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</si>
  <si>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</si>
  <si>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</si>
  <si>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</si>
  <si>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</si>
  <si>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</si>
  <si>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</si>
  <si>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</si>
  <si>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</si>
  <si>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</si>
  <si>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</si>
  <si>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</si>
  <si>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</si>
  <si>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</si>
  <si>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</si>
  <si>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</si>
  <si>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</si>
  <si>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</si>
  <si>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</si>
  <si>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</si>
  <si>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</si>
  <si>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</si>
  <si>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</si>
  <si>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</si>
  <si>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</si>
  <si>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</si>
  <si>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</si>
  <si>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</si>
  <si>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</si>
  <si>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</si>
  <si>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</si>
  <si>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</si>
  <si>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</si>
  <si>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</si>
  <si>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</si>
  <si>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</si>
  <si>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</si>
  <si>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</si>
  <si>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</si>
  <si>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</si>
  <si>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</si>
  <si>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</si>
  <si>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</si>
  <si>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</si>
  <si>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</si>
  <si>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</si>
  <si>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</si>
  <si>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</si>
  <si>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</si>
  <si>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</si>
  <si>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</si>
  <si>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</si>
  <si>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</si>
  <si>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</si>
  <si>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</si>
  <si>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</si>
  <si>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</si>
  <si>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</si>
  <si>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</si>
  <si>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</si>
  <si>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</si>
  <si>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</si>
  <si>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</si>
  <si>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</si>
  <si>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</si>
  <si>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</si>
  <si>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</si>
  <si>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</si>
  <si>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</si>
  <si>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</si>
  <si>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</si>
  <si>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</si>
  <si>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</si>
  <si>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</si>
  <si>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</si>
  <si>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</si>
  <si>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</si>
  <si>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</si>
  <si>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</si>
  <si>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</si>
  <si>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</si>
  <si>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</si>
  <si>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</si>
  <si>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</si>
  <si>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</si>
  <si>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</si>
  <si>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</si>
  <si>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</si>
  <si>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</si>
  <si>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</si>
  <si>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</si>
  <si>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</si>
  <si>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</si>
  <si>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</si>
  <si>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</si>
  <si>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</si>
  <si>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</si>
  <si>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</si>
  <si>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</si>
  <si>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</si>
  <si>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</si>
  <si>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</si>
  <si>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</si>
  <si>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</si>
  <si>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</si>
  <si>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</si>
  <si>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</si>
  <si>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</si>
  <si>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</si>
  <si>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</si>
  <si>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</si>
  <si>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</si>
  <si>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</si>
  <si>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</si>
  <si>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</si>
  <si>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</si>
  <si>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</si>
  <si>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</si>
  <si>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</si>
  <si>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</si>
  <si>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</si>
  <si>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</si>
  <si>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</si>
  <si>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</si>
  <si>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</si>
  <si>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</si>
  <si>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</si>
  <si>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</si>
  <si>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</si>
  <si>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</si>
  <si>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</si>
  <si>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</si>
  <si>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</si>
  <si>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</si>
  <si>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</si>
  <si>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</si>
  <si>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</si>
  <si>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</si>
  <si>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</si>
  <si>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</si>
  <si>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</si>
  <si>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</si>
  <si>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</si>
  <si>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</si>
  <si>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</si>
  <si>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</si>
  <si>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</si>
  <si>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</si>
  <si>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</si>
  <si>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</si>
  <si>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</si>
  <si>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</si>
  <si>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</si>
  <si>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</si>
  <si>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</si>
  <si>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</si>
  <si>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</si>
  <si>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</si>
  <si>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</si>
  <si>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</si>
  <si>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</si>
  <si>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</si>
  <si>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</si>
  <si>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</si>
  <si>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</si>
  <si>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</si>
  <si>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</si>
  <si>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</si>
  <si>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</si>
  <si>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</si>
  <si>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</si>
  <si>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</si>
  <si>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</si>
  <si>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</si>
  <si>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</si>
  <si>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</si>
  <si>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</si>
  <si>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</si>
  <si>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</si>
  <si>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</si>
  <si>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</si>
  <si>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</si>
  <si>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</si>
  <si>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</si>
  <si>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</si>
  <si>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</si>
  <si>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</si>
  <si>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</si>
  <si>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</si>
  <si>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</si>
  <si>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</si>
  <si>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</si>
  <si>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</si>
  <si>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</si>
  <si>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</si>
  <si>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</si>
  <si>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</si>
  <si>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</si>
  <si>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</si>
  <si>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</si>
  <si>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</si>
  <si>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</si>
  <si>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</si>
  <si>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</si>
  <si>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</si>
  <si>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</si>
  <si>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</si>
  <si>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</si>
  <si>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</si>
  <si>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</si>
  <si>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</si>
  <si>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</si>
  <si>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</si>
  <si>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</si>
  <si>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</si>
  <si>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</si>
  <si>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</si>
  <si>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</si>
  <si>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</si>
  <si>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</si>
  <si>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</si>
  <si>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</si>
  <si>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</si>
  <si>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</si>
  <si>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</si>
  <si>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</si>
  <si>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</si>
  <si>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</si>
  <si>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</si>
  <si>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</si>
  <si>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</si>
  <si>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</si>
  <si>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</si>
  <si>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</si>
  <si>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</si>
  <si>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</si>
  <si>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</si>
  <si>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</si>
  <si>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</si>
  <si>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</si>
  <si>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</si>
  <si>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</si>
  <si>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</si>
  <si>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</si>
  <si>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</si>
  <si>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</si>
  <si>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</si>
  <si>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</si>
  <si>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</si>
  <si>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</si>
  <si>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</si>
  <si>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</si>
  <si>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</si>
  <si>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</si>
  <si>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</si>
  <si>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</si>
  <si>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</si>
  <si>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</si>
  <si>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</si>
  <si>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</si>
  <si>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</si>
  <si>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</si>
  <si>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</si>
  <si>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</si>
  <si>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</si>
  <si>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</si>
  <si>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</si>
  <si>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</si>
  <si>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</si>
  <si>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</si>
  <si>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</si>
  <si>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</si>
  <si>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</si>
  <si>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</si>
  <si>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</si>
  <si>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</si>
  <si>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</si>
  <si>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</si>
  <si>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</si>
  <si>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</si>
  <si>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</si>
  <si>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</si>
  <si>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</si>
  <si>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</si>
  <si>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</si>
  <si>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</si>
  <si>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</si>
  <si>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</si>
  <si>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</si>
  <si>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</si>
  <si>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</si>
  <si>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</si>
  <si>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</si>
  <si>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</si>
  <si>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</si>
  <si>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</si>
  <si>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</si>
  <si>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</si>
  <si>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</si>
  <si>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</si>
  <si>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</si>
  <si>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</si>
  <si>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</si>
  <si>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</si>
  <si>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</si>
  <si>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</si>
  <si>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</si>
  <si>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</si>
  <si>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</si>
  <si>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</si>
  <si>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</si>
  <si>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</si>
  <si>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</si>
  <si>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</si>
  <si>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</si>
  <si>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</si>
  <si>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</si>
  <si>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</si>
  <si>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</si>
  <si>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</si>
  <si>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</si>
  <si>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</si>
  <si>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</si>
  <si>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</si>
  <si>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</si>
  <si>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</si>
  <si>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</si>
  <si>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</si>
  <si>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</si>
  <si>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</si>
  <si>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</si>
  <si>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</si>
  <si>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</si>
  <si>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</si>
  <si>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</si>
  <si>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</si>
  <si>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</si>
  <si>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</si>
  <si>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</si>
  <si>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</si>
  <si>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</si>
  <si>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</si>
  <si>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</si>
  <si>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</si>
  <si>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</si>
  <si>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</si>
  <si>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</si>
  <si>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</si>
  <si>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</si>
  <si>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</si>
  <si>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</si>
  <si>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</si>
  <si>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</si>
  <si>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</si>
  <si>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</si>
  <si>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</si>
  <si>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</si>
  <si>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</si>
  <si>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</si>
  <si>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</si>
  <si>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</si>
  <si>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</si>
  <si>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</si>
  <si>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</si>
  <si>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</si>
  <si>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</si>
  <si>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</si>
  <si>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</si>
  <si>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</si>
  <si>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</si>
  <si>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</si>
  <si>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</si>
  <si>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</si>
  <si>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</si>
  <si>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</si>
  <si>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</si>
  <si>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</si>
  <si>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</si>
  <si>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</si>
  <si>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</si>
  <si>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</si>
  <si>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</si>
  <si>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</si>
  <si>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</si>
  <si>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</si>
  <si>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</si>
  <si>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</si>
  <si>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</si>
  <si>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</si>
  <si>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</si>
  <si>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</si>
  <si>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</si>
  <si>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</si>
  <si>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</si>
  <si>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</si>
  <si>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</si>
  <si>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</si>
  <si>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</si>
  <si>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</si>
  <si>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</si>
  <si>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</si>
  <si>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</si>
  <si>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</si>
  <si>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</si>
  <si>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</si>
  <si>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</si>
  <si>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</si>
  <si>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</si>
  <si>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</si>
  <si>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</si>
  <si>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</si>
  <si>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</si>
  <si>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</si>
  <si>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</si>
  <si>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</si>
  <si>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</si>
  <si>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</si>
  <si>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</si>
  <si>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</si>
  <si>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</si>
  <si>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</si>
  <si>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</si>
  <si>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</si>
  <si>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</si>
  <si>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</si>
  <si>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</si>
  <si>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</si>
  <si>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</si>
  <si>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</si>
  <si>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</si>
  <si>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</si>
  <si>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</si>
  <si>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</si>
  <si>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</si>
  <si>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</si>
  <si>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</si>
  <si>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</si>
  <si>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</si>
  <si>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</si>
  <si>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</si>
  <si>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</si>
  <si>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</si>
  <si>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</si>
  <si>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</si>
  <si>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</si>
  <si>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</si>
  <si>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</si>
  <si>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</si>
  <si>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</si>
  <si>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</si>
  <si>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</si>
  <si>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</si>
  <si>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</si>
  <si>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</si>
  <si>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</si>
  <si>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</si>
  <si>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</si>
  <si>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</si>
  <si>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</si>
  <si>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</si>
  <si>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</si>
  <si>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</si>
  <si>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</si>
  <si>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</si>
  <si>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</si>
  <si>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</si>
  <si>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</si>
  <si>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</si>
  <si>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</si>
  <si>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</si>
  <si>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</si>
  <si>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</si>
  <si>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</si>
  <si>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</si>
  <si>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</si>
  <si>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</si>
  <si>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</si>
  <si>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</si>
  <si>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</si>
  <si>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</si>
  <si>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</si>
  <si>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</si>
  <si>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</si>
  <si>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</si>
  <si>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</si>
  <si>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</si>
  <si>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</si>
  <si>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</si>
  <si>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</si>
  <si>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</si>
  <si>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</si>
  <si>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</si>
  <si>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</si>
  <si>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</si>
  <si>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</si>
  <si>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</si>
  <si>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</si>
  <si>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</si>
  <si>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</si>
  <si>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</si>
  <si>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</si>
  <si>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</si>
  <si>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</si>
  <si>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</si>
  <si>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</si>
  <si>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</si>
  <si>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</si>
  <si>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</si>
  <si>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</si>
  <si>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</si>
  <si>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</si>
  <si>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</si>
  <si>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</si>
  <si>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</si>
  <si>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</si>
  <si>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</si>
  <si>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</si>
  <si>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</si>
  <si>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</si>
  <si>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</si>
  <si>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</si>
  <si>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</si>
  <si>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</si>
  <si>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</si>
  <si>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</si>
  <si>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</si>
  <si>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</si>
  <si>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</si>
  <si>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</si>
  <si>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</si>
  <si>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</si>
  <si>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</si>
  <si>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</si>
  <si>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</si>
  <si>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</si>
  <si>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</si>
  <si>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</si>
  <si>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</si>
  <si>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</si>
  <si>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</si>
  <si>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</si>
  <si>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</si>
  <si>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</si>
  <si>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</si>
  <si>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</si>
  <si>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</si>
  <si>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</si>
  <si>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</si>
  <si>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</si>
  <si>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</si>
  <si>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</si>
  <si>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</si>
  <si>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</si>
  <si>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</si>
  <si>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</si>
  <si>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</si>
  <si>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</si>
  <si>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</si>
  <si>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</si>
  <si>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</si>
  <si>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</si>
  <si>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</si>
  <si>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</si>
  <si>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</si>
  <si>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</si>
  <si>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</si>
  <si>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</si>
  <si>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</si>
  <si>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</si>
  <si>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</si>
  <si>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</si>
  <si>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</si>
  <si>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</si>
  <si>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</si>
  <si>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</si>
  <si>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</si>
  <si>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</si>
  <si>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</si>
  <si>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</si>
  <si>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</si>
  <si>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</si>
  <si>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</si>
  <si>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</si>
  <si>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</si>
  <si>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</si>
  <si>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</si>
  <si>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</si>
  <si>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</si>
  <si>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</si>
  <si>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</si>
  <si>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</si>
  <si>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</si>
  <si>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</si>
  <si>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</si>
  <si>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</si>
  <si>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</si>
  <si>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</si>
  <si>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</si>
  <si>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</si>
  <si>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</si>
  <si>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</si>
  <si>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</si>
  <si>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</si>
  <si>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</si>
  <si>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</si>
  <si>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</si>
  <si>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</si>
  <si>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</si>
  <si>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</si>
  <si>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</si>
  <si>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</si>
  <si>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</si>
  <si>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</si>
  <si>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</si>
  <si>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</si>
  <si>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</si>
  <si>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</si>
  <si>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</si>
  <si>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</si>
  <si>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</si>
  <si>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</si>
  <si>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</si>
  <si>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</si>
  <si>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</si>
  <si>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</si>
  <si>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</si>
  <si>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</si>
  <si>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</si>
  <si>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</si>
  <si>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</si>
  <si>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</si>
  <si>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</si>
  <si>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</si>
  <si>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</si>
  <si>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</si>
  <si>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</si>
  <si>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</si>
  <si>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</si>
  <si>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</si>
  <si>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</si>
  <si>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</si>
  <si>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</si>
  <si>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</si>
  <si>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</si>
  <si>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</si>
  <si>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</si>
  <si>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</si>
  <si>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</si>
  <si>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</si>
  <si>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</si>
  <si>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</si>
  <si>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</si>
  <si>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</si>
  <si>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</si>
  <si>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</si>
  <si>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</si>
  <si>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</si>
  <si>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</si>
  <si>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</si>
  <si>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</si>
  <si>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</si>
  <si>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</si>
  <si>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</si>
  <si>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</si>
  <si>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</si>
  <si>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</si>
  <si>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</si>
  <si>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</si>
  <si>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</si>
  <si>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</si>
  <si>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</si>
  <si>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</si>
  <si>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</si>
  <si>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</si>
  <si>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</si>
  <si>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</si>
  <si>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</si>
  <si>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</si>
  <si>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</si>
  <si>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</si>
  <si>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</si>
  <si>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</si>
  <si>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</si>
  <si>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</si>
  <si>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</si>
  <si>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</si>
  <si>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</si>
  <si>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</si>
  <si>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</si>
  <si>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</si>
  <si>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</si>
  <si>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</si>
  <si>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</si>
  <si>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</si>
  <si>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</si>
  <si>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</si>
  <si>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</si>
  <si>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</si>
  <si>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</si>
  <si>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</si>
  <si>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</si>
  <si>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</si>
  <si>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</si>
  <si>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</si>
  <si>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</si>
  <si>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</si>
  <si>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</si>
  <si>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</si>
  <si>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</si>
  <si>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</si>
  <si>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</si>
  <si>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</si>
  <si>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</si>
  <si>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</si>
  <si>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</si>
  <si>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</si>
  <si>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</si>
  <si>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</si>
  <si>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</si>
  <si>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</si>
  <si>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</si>
  <si>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</si>
  <si>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</si>
  <si>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</si>
  <si>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</si>
  <si>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</si>
  <si>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</si>
  <si>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</si>
  <si>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</si>
  <si>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</si>
  <si>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</si>
  <si>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</si>
  <si>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</si>
  <si>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</si>
  <si>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</si>
  <si>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</si>
  <si>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</si>
  <si>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</si>
  <si>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</si>
  <si>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</si>
  <si>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</si>
  <si>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</si>
  <si>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</si>
  <si>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</si>
  <si>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</si>
  <si>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</si>
  <si>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</si>
  <si>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</si>
  <si>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</si>
  <si>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</si>
  <si>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</si>
  <si>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</si>
  <si>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</si>
  <si>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</si>
  <si>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</si>
  <si>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</si>
  <si>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</si>
  <si>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</si>
  <si>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</si>
  <si>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</si>
  <si>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</si>
  <si>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</si>
  <si>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</si>
  <si>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</si>
  <si>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</si>
  <si>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</si>
  <si>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</si>
  <si>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</si>
  <si>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</si>
  <si>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</si>
  <si>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</si>
  <si>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</si>
  <si>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</si>
  <si>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</si>
  <si>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</si>
  <si>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</si>
  <si>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</si>
  <si>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</si>
  <si>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</si>
  <si>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</si>
  <si>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</si>
  <si>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</si>
  <si>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</si>
  <si>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</si>
  <si>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</si>
  <si>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</si>
  <si>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</si>
  <si>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</si>
  <si>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</si>
  <si>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</si>
  <si>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</si>
  <si>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</si>
  <si>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</si>
  <si>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</si>
  <si>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</si>
  <si>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</si>
  <si>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</si>
  <si>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</si>
  <si>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</si>
  <si>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</si>
  <si>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</si>
  <si>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</si>
  <si>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</si>
  <si>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</si>
  <si>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</si>
  <si>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</si>
  <si>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</si>
  <si>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</si>
  <si>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</si>
  <si>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</si>
  <si>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</si>
  <si>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</si>
  <si>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</si>
  <si>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</si>
  <si>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</si>
  <si>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</si>
  <si>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</si>
  <si>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</si>
  <si>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</si>
  <si>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</si>
  <si>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</si>
  <si>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</si>
  <si>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</si>
  <si>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</si>
  <si>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</si>
  <si>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</si>
  <si>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</si>
  <si>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</si>
  <si>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</si>
  <si>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</si>
  <si>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</si>
  <si>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</si>
  <si>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</si>
  <si>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</si>
  <si>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</si>
  <si>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</si>
  <si>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</si>
  <si>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</si>
  <si>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</si>
  <si>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</si>
  <si>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</si>
  <si>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</si>
  <si>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</si>
  <si>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</si>
  <si>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</si>
  <si>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</si>
  <si>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</si>
  <si>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</si>
  <si>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</si>
  <si>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</si>
  <si>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</si>
  <si>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</si>
  <si>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</si>
  <si>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</si>
  <si>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</si>
  <si>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</si>
  <si>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</si>
  <si>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</si>
  <si>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</si>
  <si>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</si>
  <si>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</si>
  <si>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</si>
  <si>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</si>
  <si>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</si>
  <si>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</si>
  <si>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</si>
  <si>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</si>
  <si>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</si>
  <si>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</si>
  <si>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</si>
  <si>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</si>
  <si>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</si>
  <si>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</si>
  <si>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</si>
  <si>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</si>
  <si>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</si>
  <si>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</si>
  <si>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</si>
  <si>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</si>
  <si>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</si>
  <si>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</si>
  <si>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</si>
  <si>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</si>
  <si>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</si>
  <si>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</si>
  <si>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</si>
  <si>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</si>
  <si>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</si>
  <si>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</si>
  <si>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</si>
  <si>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</si>
  <si>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</si>
  <si>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</si>
  <si>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</si>
  <si>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</si>
  <si>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</si>
  <si>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</si>
  <si>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</si>
  <si>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</si>
  <si>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</si>
  <si>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</si>
  <si>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</si>
  <si>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</si>
  <si>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</si>
  <si>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</si>
  <si>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</si>
  <si>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</si>
  <si>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</si>
  <si>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</si>
  <si>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</si>
  <si>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</si>
  <si>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</si>
  <si>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</si>
  <si>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</si>
  <si>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</si>
  <si>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</si>
  <si>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</si>
  <si>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</si>
  <si>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</si>
  <si>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</si>
  <si>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</si>
  <si>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</si>
  <si>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</si>
  <si>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</si>
  <si>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</si>
  <si>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</si>
  <si>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</si>
  <si>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</si>
  <si>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</si>
  <si>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</si>
  <si>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</si>
  <si>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</si>
  <si>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</si>
  <si>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</si>
  <si>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</si>
  <si>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</si>
  <si>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</si>
  <si>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</si>
  <si>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</si>
  <si>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</si>
  <si>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</si>
  <si>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</si>
  <si>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</si>
  <si>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</si>
  <si>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</si>
  <si>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</si>
  <si>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</si>
  <si>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</si>
  <si>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</si>
  <si>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</si>
  <si>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</si>
  <si>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</si>
  <si>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</si>
  <si>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</si>
  <si>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</si>
  <si>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</si>
  <si>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</si>
  <si>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</si>
  <si>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</si>
  <si>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</si>
  <si>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</si>
  <si>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</si>
  <si>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</si>
  <si>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</si>
  <si>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</si>
  <si>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</si>
  <si>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</si>
  <si>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</si>
  <si>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</si>
  <si>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</si>
  <si>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</si>
  <si>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</si>
  <si>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</si>
  <si>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</si>
  <si>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</si>
  <si>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</si>
  <si>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</si>
  <si>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</si>
  <si>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</si>
  <si>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</si>
  <si>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</si>
  <si>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</si>
  <si>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</si>
  <si>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</si>
  <si>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</si>
  <si>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</si>
  <si>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</si>
  <si>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</si>
  <si>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</si>
  <si>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</si>
  <si>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</si>
  <si>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</si>
  <si>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</si>
  <si>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</si>
  <si>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</si>
  <si>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</si>
  <si>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</si>
  <si>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</si>
  <si>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</si>
  <si>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</si>
  <si>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</si>
  <si>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</si>
  <si>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</si>
  <si>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</si>
  <si>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</si>
  <si>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</si>
  <si>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</si>
  <si>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</si>
  <si>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</si>
  <si>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</si>
  <si>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</si>
  <si>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</si>
  <si>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</si>
  <si>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</si>
  <si>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</si>
  <si>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</si>
  <si>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</si>
  <si>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</si>
  <si>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</si>
  <si>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</si>
  <si>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</si>
  <si>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</si>
  <si>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</si>
  <si>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</si>
  <si>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</si>
  <si>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</si>
  <si>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</si>
  <si>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</si>
  <si>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</si>
  <si>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</si>
  <si>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</si>
  <si>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</si>
  <si>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</si>
  <si>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</si>
  <si>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</si>
  <si>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</si>
  <si>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</si>
  <si>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</si>
  <si>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</si>
  <si>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</si>
  <si>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</si>
  <si>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</si>
  <si>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</si>
  <si>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</si>
  <si>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</si>
  <si>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</si>
  <si>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</si>
  <si>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</si>
  <si>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</si>
  <si>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</si>
  <si>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</si>
  <si>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</si>
  <si>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</si>
  <si>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</si>
  <si>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</si>
  <si>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</si>
  <si>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</si>
  <si>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</si>
  <si>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</si>
  <si>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</si>
  <si>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</si>
  <si>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</si>
  <si>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</si>
  <si>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</si>
  <si>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</si>
  <si>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</si>
  <si>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</si>
  <si>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</si>
  <si>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</si>
  <si>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</si>
  <si>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</si>
  <si>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</si>
  <si>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</si>
  <si>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</si>
  <si>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</si>
  <si>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</si>
  <si>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</si>
  <si>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</si>
  <si>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</si>
  <si>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</si>
  <si>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</si>
  <si>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</si>
  <si>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</si>
  <si>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</si>
  <si>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</si>
  <si>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</si>
  <si>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</si>
  <si>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</si>
  <si>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</si>
  <si>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</si>
  <si>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</si>
  <si>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</si>
  <si>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</si>
  <si>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</si>
  <si>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</si>
  <si>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</si>
  <si>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</si>
  <si>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</si>
  <si>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</si>
  <si>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</si>
  <si>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</si>
  <si>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</si>
  <si>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</si>
  <si>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</si>
  <si>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</si>
  <si>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</si>
  <si>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</si>
  <si>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</si>
  <si>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</si>
  <si>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</si>
  <si>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</si>
  <si>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</si>
  <si>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</si>
  <si>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</si>
  <si>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</si>
  <si>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</si>
  <si>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</si>
  <si>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</si>
  <si>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</si>
  <si>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</si>
  <si>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</si>
  <si>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</si>
  <si>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</si>
  <si>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</si>
  <si>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</si>
  <si>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</si>
  <si>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</si>
  <si>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</si>
  <si>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</si>
  <si>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</si>
  <si>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</si>
  <si>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</si>
  <si>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</si>
  <si>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</si>
  <si>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</si>
  <si>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</si>
  <si>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</si>
  <si>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</si>
  <si>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</si>
  <si>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</si>
  <si>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</si>
  <si>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</si>
  <si>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</si>
  <si>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</si>
  <si>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</si>
  <si>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</si>
  <si>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</si>
  <si>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</si>
  <si>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</si>
  <si>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</si>
  <si>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</si>
  <si>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</si>
  <si>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</si>
  <si>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</si>
  <si>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</si>
  <si>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</si>
  <si>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</si>
  <si>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</si>
  <si>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</si>
  <si>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</si>
  <si>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</si>
  <si>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</si>
  <si>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</si>
  <si>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</si>
  <si>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</si>
  <si>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</si>
  <si>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</si>
  <si>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</si>
  <si>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</si>
  <si>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</si>
  <si>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</si>
  <si>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</si>
  <si>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</si>
  <si>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</si>
  <si>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</si>
  <si>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</si>
  <si>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</si>
  <si>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</si>
  <si>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</si>
  <si>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</si>
  <si>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</si>
  <si>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</si>
  <si>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</si>
  <si>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</si>
  <si>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</si>
  <si>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</si>
  <si>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</si>
  <si>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</si>
  <si>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</si>
  <si>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</si>
  <si>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</si>
  <si>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</si>
  <si>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</si>
  <si>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</si>
  <si>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</si>
  <si>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</si>
  <si>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</si>
  <si>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</si>
  <si>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</si>
  <si>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</si>
  <si>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</si>
  <si>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</si>
  <si>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</si>
  <si>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</si>
  <si>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</si>
  <si>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</si>
  <si>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</si>
  <si>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</si>
  <si>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</si>
  <si>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</si>
  <si>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</si>
  <si>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</si>
  <si>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</si>
  <si>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</si>
  <si>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</si>
  <si>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</si>
  <si>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</si>
  <si>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</si>
  <si>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</si>
  <si>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</si>
  <si>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</si>
  <si>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</si>
  <si>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</si>
  <si>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</si>
  <si>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</si>
  <si>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</si>
  <si>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</si>
  <si>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</si>
  <si>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</si>
  <si>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</si>
  <si>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</si>
  <si>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</si>
  <si>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</si>
  <si>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</si>
  <si>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</si>
  <si>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</si>
  <si>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</si>
  <si>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</si>
  <si>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</si>
  <si>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</si>
  <si>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</si>
  <si>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</si>
  <si>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</si>
  <si>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</si>
  <si>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</si>
  <si>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</si>
  <si>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</si>
  <si>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</si>
  <si>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</si>
  <si>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</si>
  <si>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</si>
  <si>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</si>
  <si>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</si>
  <si>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</si>
  <si>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</si>
  <si>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</si>
  <si>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</si>
  <si>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</si>
  <si>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</si>
  <si>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</si>
  <si>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</si>
  <si>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</si>
  <si>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</si>
  <si>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</si>
  <si>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</si>
  <si>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</si>
  <si>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</si>
  <si>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</si>
  <si>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</si>
  <si>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</si>
  <si>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</si>
  <si>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</si>
  <si>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</si>
  <si>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</si>
  <si>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</si>
  <si>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</si>
  <si>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</si>
  <si>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</si>
  <si>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</si>
  <si>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</si>
  <si>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</si>
  <si>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</si>
  <si>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</si>
  <si>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</si>
  <si>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</si>
  <si>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</si>
  <si>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</si>
  <si>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</si>
  <si>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</si>
  <si>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</si>
  <si>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</si>
  <si>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</si>
  <si>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</si>
  <si>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</si>
  <si>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</si>
  <si>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</si>
  <si>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</si>
  <si>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</si>
  <si>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</si>
  <si>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</si>
  <si>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</si>
  <si>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</si>
  <si>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</si>
  <si>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</si>
  <si>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</si>
  <si>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</si>
  <si>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</si>
  <si>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</si>
  <si>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</si>
  <si>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</si>
  <si>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</si>
  <si>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</si>
  <si>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</si>
  <si>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</si>
  <si>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</si>
  <si>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</si>
  <si>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</si>
  <si>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</si>
  <si>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</si>
  <si>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</si>
  <si>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</si>
  <si>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</si>
  <si>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</si>
  <si>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</si>
  <si>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</si>
  <si>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</si>
  <si>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</si>
  <si>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</si>
  <si>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</si>
  <si>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</si>
  <si>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</si>
  <si>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</si>
  <si>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</si>
  <si>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</si>
  <si>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</si>
  <si>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</si>
  <si>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</si>
  <si>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</si>
  <si>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</si>
  <si>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</si>
  <si>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</si>
  <si>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</si>
  <si>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</si>
  <si>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</si>
  <si>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</si>
  <si>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</si>
  <si>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</si>
  <si>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</si>
  <si>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</si>
  <si>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</si>
  <si>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</si>
  <si>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</si>
  <si>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</si>
  <si>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</si>
  <si>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</si>
  <si>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</si>
  <si>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</si>
  <si>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</si>
  <si>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</si>
  <si>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</si>
  <si>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</si>
  <si>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</si>
  <si>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</si>
  <si>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</si>
  <si>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</si>
  <si>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</si>
  <si>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</si>
  <si>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</si>
  <si>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</si>
  <si>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</si>
  <si>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</si>
  <si>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</si>
  <si>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</si>
  <si>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</si>
  <si>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</si>
  <si>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</si>
  <si>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</si>
  <si>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</si>
  <si>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</si>
  <si>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</si>
  <si>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</si>
  <si>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</si>
  <si>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</si>
  <si>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</si>
  <si>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</si>
  <si>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</si>
  <si>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</si>
  <si>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</si>
  <si>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</si>
  <si>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</si>
  <si>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</si>
  <si>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</si>
  <si>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</si>
  <si>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</si>
  <si>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</si>
  <si>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</si>
  <si>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</si>
  <si>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</si>
  <si>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</si>
  <si>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</si>
  <si>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</si>
  <si>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</si>
  <si>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</si>
  <si>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</si>
  <si>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</si>
  <si>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</si>
  <si>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</si>
  <si>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</si>
  <si>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</si>
  <si>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</si>
  <si>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</si>
  <si>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</si>
  <si>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</si>
  <si>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</si>
  <si>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</si>
  <si>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</si>
  <si>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</si>
  <si>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</si>
  <si>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</si>
  <si>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</si>
  <si>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</si>
  <si>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</si>
  <si>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</si>
  <si>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</si>
  <si>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</si>
  <si>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</si>
  <si>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</si>
  <si>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</si>
  <si>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</si>
  <si>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</si>
  <si>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</si>
  <si>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</si>
  <si>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</si>
  <si>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</si>
  <si>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</si>
  <si>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</si>
  <si>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</si>
  <si>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</si>
  <si>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</si>
  <si>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</si>
  <si>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</si>
  <si>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</si>
  <si>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</si>
  <si>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</si>
  <si>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</si>
  <si>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</si>
  <si>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</si>
  <si>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</si>
  <si>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</si>
  <si>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</si>
  <si>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</si>
  <si>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</si>
  <si>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</si>
  <si>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</si>
  <si>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</si>
  <si>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</si>
  <si>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</si>
  <si>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</si>
  <si>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</si>
  <si>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</si>
  <si>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</si>
  <si>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</si>
  <si>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</si>
  <si>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</si>
  <si>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</si>
  <si>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</si>
  <si>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</si>
  <si>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</si>
  <si>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</si>
  <si>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</si>
  <si>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</si>
  <si>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</si>
  <si>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</si>
  <si>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</si>
  <si>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</si>
  <si>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</si>
  <si>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</si>
  <si>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</si>
  <si>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</si>
  <si>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</si>
  <si>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</si>
  <si>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</si>
  <si>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</si>
  <si>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</si>
  <si>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</si>
  <si>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</si>
  <si>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</si>
  <si>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</si>
  <si>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</si>
  <si>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</si>
  <si>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</si>
  <si>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</si>
  <si>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</si>
  <si>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</si>
  <si>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</si>
  <si>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</si>
  <si>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</si>
  <si>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</si>
  <si>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</si>
  <si>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</si>
  <si>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</si>
  <si>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</si>
  <si>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</si>
  <si>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</si>
  <si>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</si>
  <si>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</si>
  <si>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</si>
  <si>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</si>
  <si>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</si>
  <si>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</si>
  <si>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</si>
  <si>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</si>
  <si>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</si>
  <si>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</si>
  <si>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</si>
  <si>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</si>
  <si>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</si>
  <si>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</si>
  <si>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</si>
  <si>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</si>
  <si>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</si>
  <si>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</si>
  <si>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</si>
  <si>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</si>
  <si>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</si>
  <si>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</si>
  <si>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</si>
  <si>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</si>
  <si>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</si>
  <si>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</si>
  <si>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</si>
  <si>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</si>
  <si>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</si>
  <si>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</si>
  <si>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</si>
  <si>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</si>
  <si>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</si>
  <si>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</si>
  <si>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</si>
  <si>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</si>
  <si>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</si>
  <si>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</si>
  <si>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</si>
  <si>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</si>
  <si>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</si>
  <si>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</si>
  <si>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</si>
  <si>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</si>
  <si>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</si>
  <si>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</si>
  <si>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</si>
  <si>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</si>
  <si>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</si>
  <si>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</si>
  <si>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</si>
  <si>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</si>
  <si>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</si>
  <si>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</si>
  <si>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</si>
  <si>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</si>
  <si>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</si>
  <si>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</si>
  <si>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</si>
  <si>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</si>
  <si>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</si>
  <si>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</si>
  <si>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</si>
  <si>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</si>
  <si>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</si>
  <si>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</si>
  <si>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</si>
  <si>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</si>
  <si>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</si>
  <si>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</si>
  <si>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</si>
  <si>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</si>
  <si>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</si>
  <si>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</si>
  <si>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</si>
  <si>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</si>
  <si>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</si>
  <si>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</si>
  <si>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</si>
  <si>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</si>
  <si>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</si>
  <si>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</si>
  <si>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</si>
  <si>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</si>
  <si>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</si>
  <si>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</si>
  <si>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</si>
  <si>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</si>
  <si>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</si>
  <si>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</si>
  <si>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</si>
  <si>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</si>
  <si>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</si>
  <si>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</si>
  <si>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</si>
  <si>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</si>
  <si>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</si>
  <si>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</si>
  <si>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</si>
  <si>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</si>
  <si>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</si>
  <si>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</si>
  <si>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</si>
  <si>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</si>
  <si>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</si>
  <si>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</si>
  <si>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</si>
  <si>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</si>
  <si>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</si>
  <si>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</si>
  <si>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</si>
  <si>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</si>
  <si>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</si>
  <si>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</si>
  <si>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</si>
  <si>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</si>
  <si>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</si>
  <si>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</si>
  <si>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</si>
  <si>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</si>
  <si>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</si>
  <si>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</si>
  <si>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</si>
  <si>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</si>
  <si>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</si>
  <si>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</si>
  <si>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</si>
  <si>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</si>
  <si>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</si>
  <si>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</si>
  <si>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</si>
  <si>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</si>
  <si>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</si>
  <si>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</si>
  <si>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</si>
  <si>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</si>
  <si>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</si>
  <si>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</si>
  <si>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</si>
  <si>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</si>
  <si>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</si>
  <si>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</si>
  <si>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</si>
  <si>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</si>
  <si>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</si>
  <si>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</si>
  <si>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</si>
  <si>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</si>
  <si>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</si>
  <si>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</si>
  <si>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</si>
  <si>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</si>
  <si>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</si>
  <si>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</si>
  <si>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</si>
  <si>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</si>
  <si>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</si>
  <si>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</si>
  <si>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</si>
  <si>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</si>
  <si>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</si>
  <si>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</si>
  <si>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</si>
  <si>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</si>
  <si>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</si>
  <si>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</si>
  <si>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</si>
  <si>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</si>
  <si>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</si>
  <si>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</si>
  <si>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</si>
  <si>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</si>
  <si>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</si>
  <si>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</si>
  <si>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</si>
  <si>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</si>
  <si>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</si>
  <si>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</si>
  <si>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</si>
  <si>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</si>
  <si>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</si>
  <si>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</si>
  <si>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</si>
  <si>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</si>
  <si>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</si>
  <si>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</si>
  <si>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</si>
  <si>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</si>
  <si>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</si>
  <si>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</si>
  <si>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</si>
  <si>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</si>
  <si>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</si>
  <si>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</si>
  <si>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</si>
  <si>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</si>
  <si>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</si>
  <si>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</si>
  <si>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</si>
  <si>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</si>
  <si>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</si>
  <si>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</si>
  <si>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</si>
  <si>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</si>
  <si>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</si>
  <si>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</si>
  <si>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</si>
  <si>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</si>
  <si>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</si>
  <si>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</si>
  <si>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</si>
  <si>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</si>
  <si>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</si>
  <si>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</si>
  <si>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</si>
  <si>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</si>
  <si>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</si>
  <si>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</si>
  <si>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</si>
  <si>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</si>
  <si>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</si>
  <si>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</si>
  <si>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</si>
  <si>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</si>
  <si>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</si>
  <si>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</si>
  <si>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</si>
  <si>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</si>
  <si>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</si>
  <si>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</si>
  <si>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</si>
  <si>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</si>
  <si>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</si>
  <si>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</si>
  <si>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</si>
  <si>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</si>
  <si>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</si>
  <si>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</si>
  <si>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</si>
  <si>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</si>
  <si>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</si>
  <si>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</si>
  <si>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</si>
  <si>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</si>
  <si>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</si>
  <si>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</si>
  <si>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</si>
  <si>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</si>
  <si>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</si>
  <si>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</si>
  <si>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</si>
  <si>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</si>
  <si>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</si>
  <si>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</si>
  <si>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</si>
  <si>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</si>
  <si>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</si>
  <si>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</si>
  <si>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</si>
  <si>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</si>
  <si>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</si>
  <si>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</si>
  <si>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</si>
  <si>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</si>
  <si>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</si>
  <si>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</si>
  <si>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</si>
  <si>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</si>
  <si>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</si>
  <si>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</si>
  <si>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</si>
  <si>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</si>
  <si>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</si>
  <si>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</si>
  <si>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</si>
  <si>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</si>
  <si>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</si>
  <si>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</si>
  <si>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</si>
  <si>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</si>
  <si>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</si>
  <si>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</si>
  <si>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</si>
  <si>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</si>
  <si>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</si>
  <si>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</si>
  <si>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</si>
  <si>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</si>
  <si>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</si>
  <si>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</si>
  <si>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</si>
  <si>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</si>
  <si>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</si>
  <si>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</si>
  <si>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</si>
  <si>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</si>
  <si>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</si>
  <si>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</si>
  <si>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</si>
  <si>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</si>
  <si>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</si>
  <si>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</si>
  <si>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</si>
  <si>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</si>
  <si>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</si>
  <si>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</si>
  <si>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</si>
  <si>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</si>
  <si>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</si>
  <si>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</si>
  <si>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</si>
  <si>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</si>
  <si>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</si>
  <si>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</si>
  <si>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</si>
  <si>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</si>
  <si>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</si>
  <si>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</si>
  <si>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</si>
  <si>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</si>
  <si>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</si>
  <si>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</si>
  <si>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</si>
  <si>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</si>
  <si>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</si>
  <si>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</si>
  <si>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</si>
  <si>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</si>
  <si>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</si>
  <si>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</si>
  <si>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</si>
  <si>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</si>
  <si>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</si>
  <si>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</si>
  <si>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</si>
  <si>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</si>
  <si>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</si>
  <si>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</si>
  <si>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</si>
  <si>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</si>
  <si>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</si>
  <si>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</si>
  <si>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</si>
  <si>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</si>
  <si>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</si>
  <si>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</si>
  <si>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</si>
  <si>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</si>
  <si>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</si>
  <si>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</si>
  <si>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</si>
  <si>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</si>
  <si>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</si>
  <si>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</si>
  <si>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</si>
  <si>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</si>
  <si>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</si>
  <si>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</si>
  <si>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</si>
  <si>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</si>
  <si>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</si>
  <si>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</si>
  <si>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</si>
  <si>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</si>
  <si>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</si>
  <si>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</si>
  <si>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</si>
  <si>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</si>
  <si>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</si>
  <si>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</si>
  <si>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</si>
  <si>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</si>
  <si>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</si>
  <si>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</si>
  <si>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</si>
  <si>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</si>
  <si>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</si>
  <si>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</si>
  <si>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</si>
  <si>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</si>
  <si>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</si>
  <si>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</si>
  <si>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</si>
  <si>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</si>
  <si>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</si>
  <si>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</si>
  <si>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</si>
  <si>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</si>
  <si>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</si>
  <si>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</si>
  <si>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</si>
  <si>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</si>
  <si>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</si>
  <si>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</si>
  <si>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</si>
  <si>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</si>
  <si>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</si>
  <si>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</si>
  <si>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</si>
  <si>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</si>
  <si>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</si>
  <si>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</si>
  <si>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</si>
  <si>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</si>
  <si>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</si>
  <si>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</si>
  <si>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</si>
  <si>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</si>
  <si>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</si>
  <si>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</si>
  <si>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</si>
  <si>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</si>
  <si>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</si>
  <si>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</si>
  <si>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</si>
  <si>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</si>
  <si>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</si>
  <si>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</si>
  <si>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</si>
  <si>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</si>
  <si>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</si>
  <si>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</si>
  <si>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</si>
  <si>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</si>
  <si>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</si>
  <si>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</si>
  <si>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</si>
  <si>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</si>
  <si>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</si>
  <si>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</si>
  <si>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</si>
  <si>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</si>
  <si>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</si>
  <si>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</si>
  <si>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</si>
  <si>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</si>
  <si>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</si>
  <si>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</si>
  <si>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</si>
  <si>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</si>
  <si>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</si>
  <si>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</si>
  <si>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</si>
  <si>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</si>
  <si>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</si>
  <si>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</si>
  <si>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</si>
  <si>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</si>
  <si>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</si>
  <si>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</si>
  <si>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</si>
  <si>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</si>
  <si>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</si>
  <si>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</si>
  <si>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</si>
  <si>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</si>
  <si>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</si>
  <si>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</si>
  <si>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</si>
  <si>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</si>
  <si>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</si>
  <si>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</si>
  <si>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</si>
  <si>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</si>
  <si>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</si>
  <si>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</si>
  <si>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</si>
  <si>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</si>
  <si>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</si>
  <si>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</si>
  <si>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</si>
  <si>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</si>
  <si>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</si>
  <si>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</si>
  <si>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</si>
  <si>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</si>
  <si>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</si>
  <si>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</si>
  <si>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</si>
  <si>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</si>
  <si>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</si>
  <si>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</si>
  <si>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</si>
  <si>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</si>
  <si>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</si>
  <si>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</si>
  <si>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</si>
  <si>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</si>
  <si>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</si>
  <si>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</si>
  <si>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</si>
  <si>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</si>
  <si>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</si>
  <si>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</si>
  <si>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</si>
  <si>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</si>
  <si>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</si>
  <si>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</si>
  <si>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</si>
  <si>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</si>
  <si>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</si>
  <si>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</si>
  <si>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</si>
  <si>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</si>
  <si>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</si>
  <si>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</si>
  <si>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</si>
  <si>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</si>
  <si>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</si>
  <si>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</si>
  <si>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</si>
  <si>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</si>
  <si>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</si>
  <si>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</si>
  <si>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</si>
  <si>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</si>
  <si>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</si>
  <si>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</si>
  <si>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</si>
  <si>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</si>
  <si>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</si>
  <si>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</si>
  <si>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</si>
  <si>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</si>
  <si>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</si>
  <si>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</si>
  <si>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</si>
  <si>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</si>
  <si>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</si>
  <si>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</si>
  <si>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</si>
  <si>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</si>
  <si>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</si>
  <si>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</si>
  <si>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</si>
  <si>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</si>
  <si>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</si>
  <si>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</si>
  <si>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</si>
  <si>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</si>
  <si>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</si>
  <si>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</si>
  <si>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</si>
  <si>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</si>
  <si>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</si>
  <si>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</si>
  <si>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</si>
  <si>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</si>
  <si>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</si>
  <si>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</si>
  <si>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</si>
  <si>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</si>
  <si>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</si>
  <si>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</si>
  <si>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</si>
  <si>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</si>
  <si>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</si>
  <si>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</si>
  <si>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</si>
  <si>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</si>
  <si>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</si>
  <si>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</si>
  <si>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</si>
  <si>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</si>
  <si>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</si>
  <si>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</si>
  <si>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</si>
  <si>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</si>
  <si>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</si>
  <si>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</si>
  <si>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</si>
  <si>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</si>
  <si>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</si>
  <si>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</si>
  <si>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</si>
  <si>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</si>
  <si>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</si>
  <si>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</si>
  <si>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</si>
  <si>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</si>
  <si>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</si>
  <si>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</si>
  <si>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</si>
  <si>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</si>
  <si>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</si>
  <si>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</si>
  <si>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</si>
  <si>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</si>
  <si>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</si>
  <si>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</si>
  <si>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</si>
  <si>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</si>
  <si>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</si>
  <si>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</si>
  <si>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</si>
  <si>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</si>
  <si>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</si>
  <si>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</si>
  <si>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</si>
  <si>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</si>
  <si>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</si>
  <si>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</si>
  <si>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</si>
  <si>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</si>
  <si>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</si>
  <si>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</si>
  <si>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</si>
  <si>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</si>
  <si>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</si>
  <si>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</si>
  <si>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</si>
  <si>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</si>
  <si>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</si>
  <si>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</si>
  <si>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</si>
  <si>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</si>
  <si>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</si>
  <si>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</si>
  <si>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</si>
  <si>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</si>
  <si>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</si>
  <si>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</si>
  <si>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</si>
  <si>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</si>
  <si>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</si>
  <si>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</si>
  <si>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</si>
  <si>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</si>
  <si>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</si>
  <si>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</si>
  <si>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</si>
  <si>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</si>
  <si>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</si>
  <si>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</si>
  <si>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</si>
  <si>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</si>
  <si>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</si>
  <si>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</si>
  <si>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</si>
  <si>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</si>
  <si>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</si>
  <si>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</si>
  <si>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</si>
  <si>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</si>
  <si>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</si>
  <si>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</si>
  <si>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</si>
  <si>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</si>
  <si>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</si>
  <si>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</si>
  <si>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</si>
  <si>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</si>
  <si>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</si>
  <si>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</si>
  <si>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</si>
  <si>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</si>
  <si>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</si>
  <si>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</si>
  <si>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</si>
  <si>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</si>
  <si>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</si>
  <si>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</si>
  <si>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</si>
  <si>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</si>
  <si>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</si>
  <si>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</si>
  <si>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</si>
  <si>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</si>
  <si>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</si>
  <si>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</si>
  <si>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</si>
  <si>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</si>
  <si>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</si>
  <si>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</si>
  <si>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</si>
  <si>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</si>
  <si>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</si>
  <si>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</si>
  <si>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</si>
  <si>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</si>
  <si>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</si>
  <si>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</si>
  <si>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</si>
  <si>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</si>
  <si>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</si>
  <si>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</si>
  <si>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</si>
  <si>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</si>
  <si>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</si>
  <si>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</si>
  <si>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</si>
  <si>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</si>
  <si>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</si>
  <si>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</si>
  <si>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</si>
  <si>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</si>
  <si>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</si>
  <si>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</si>
  <si>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</si>
  <si>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</si>
  <si>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</si>
  <si>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</si>
  <si>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</si>
  <si>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</si>
  <si>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</si>
  <si>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</si>
  <si>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</si>
  <si>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</si>
  <si>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</si>
  <si>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</si>
  <si>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</si>
  <si>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</si>
  <si>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</si>
  <si>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</si>
  <si>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</si>
  <si>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</si>
  <si>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</si>
  <si>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</si>
  <si>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</si>
  <si>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</si>
  <si>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</si>
  <si>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</si>
  <si>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</si>
  <si>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</si>
  <si>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</si>
  <si>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</si>
  <si>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</si>
  <si>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</si>
  <si>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</si>
  <si>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</si>
  <si>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</si>
  <si>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</si>
  <si>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</si>
  <si>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</si>
  <si>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</si>
  <si>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</si>
  <si>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</si>
  <si>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</si>
  <si>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</si>
  <si>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</si>
  <si>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</si>
  <si>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</si>
  <si>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</si>
  <si>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</si>
  <si>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</si>
  <si>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</si>
  <si>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</si>
  <si>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</si>
  <si>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</si>
  <si>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</si>
  <si>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</si>
  <si>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</si>
  <si>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</si>
  <si>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</si>
  <si>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</si>
  <si>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</si>
  <si>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</si>
  <si>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</si>
  <si>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</si>
  <si>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</si>
  <si>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</si>
  <si>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</si>
  <si>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</si>
  <si>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</si>
  <si>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</si>
  <si>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</si>
  <si>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</si>
  <si>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</si>
  <si>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</si>
  <si>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</si>
  <si>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</si>
  <si>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</si>
  <si>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</si>
  <si>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</si>
  <si>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</si>
  <si>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</si>
  <si>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</si>
  <si>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</si>
  <si>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</si>
  <si>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</si>
  <si>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</si>
  <si>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</si>
  <si>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</si>
  <si>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</si>
  <si>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</si>
  <si>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</si>
  <si>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</si>
  <si>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</si>
  <si>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</si>
  <si>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</si>
  <si>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</si>
  <si>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</si>
  <si>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</si>
  <si>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</si>
  <si>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</si>
  <si>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</si>
  <si>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</si>
  <si>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</si>
  <si>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</si>
  <si>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</si>
  <si>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</si>
  <si>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</si>
  <si>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</si>
  <si>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</si>
  <si>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</si>
  <si>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</si>
  <si>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</si>
  <si>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</si>
  <si>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</si>
  <si>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</si>
  <si>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</si>
  <si>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</si>
  <si>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</si>
  <si>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</si>
  <si>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</si>
  <si>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</si>
  <si>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</si>
  <si>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</si>
  <si>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</si>
  <si>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</si>
  <si>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</si>
  <si>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</si>
  <si>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</si>
  <si>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</si>
  <si>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</si>
  <si>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</si>
  <si>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</si>
  <si>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</si>
  <si>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</si>
  <si>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</si>
  <si>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</si>
  <si>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</si>
  <si>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</si>
  <si>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</si>
  <si>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</si>
  <si>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</si>
  <si>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</si>
  <si>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</si>
  <si>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</si>
  <si>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</si>
  <si>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</si>
  <si>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</si>
  <si>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</si>
  <si>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</si>
  <si>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</si>
  <si>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</si>
  <si>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</si>
  <si>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</si>
  <si>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</si>
  <si>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</si>
  <si>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</si>
  <si>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</si>
  <si>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</si>
  <si>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</si>
  <si>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</si>
  <si>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</si>
  <si>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</si>
  <si>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</si>
  <si>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</si>
  <si>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</si>
  <si>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</si>
  <si>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</si>
  <si>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</si>
  <si>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</si>
  <si>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</si>
  <si>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</si>
  <si>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</si>
  <si>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</si>
  <si>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</si>
  <si>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</si>
  <si>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</si>
  <si>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</si>
  <si>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</si>
  <si>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</si>
  <si>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</si>
  <si>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</si>
  <si>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</si>
  <si>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</si>
  <si>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</si>
  <si>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</si>
  <si>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</si>
  <si>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</si>
  <si>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</si>
  <si>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</si>
  <si>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</si>
  <si>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</si>
  <si>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</si>
  <si>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</si>
  <si>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</si>
  <si>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</si>
  <si>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</si>
  <si>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</si>
  <si>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</si>
  <si>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</si>
  <si>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</si>
  <si>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</si>
  <si>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</si>
  <si>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</si>
  <si>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</si>
  <si>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</si>
  <si>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</si>
  <si>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</si>
  <si>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</si>
  <si>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</si>
  <si>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</si>
  <si>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</si>
  <si>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</si>
  <si>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</si>
  <si>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</si>
  <si>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</si>
  <si>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</si>
  <si>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</si>
  <si>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</si>
  <si>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</si>
  <si>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</si>
  <si>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</si>
  <si>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</si>
  <si>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</si>
  <si>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</si>
  <si>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</si>
  <si>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</si>
  <si>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</si>
  <si>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</si>
  <si>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</si>
  <si>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</si>
  <si>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</si>
  <si>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</si>
  <si>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</si>
  <si>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</si>
  <si>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</si>
  <si>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</si>
  <si>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</si>
  <si>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</si>
  <si>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</si>
  <si>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</si>
  <si>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</si>
  <si>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</si>
  <si>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</si>
  <si>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</si>
  <si>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</si>
  <si>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</si>
  <si>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</si>
  <si>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</si>
  <si>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</si>
  <si>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</si>
  <si>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</si>
  <si>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</si>
  <si>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</si>
  <si>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</si>
  <si>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</si>
  <si>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</si>
  <si>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</si>
  <si>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</si>
  <si>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</si>
  <si>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</si>
  <si>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</si>
  <si>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</si>
  <si>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</si>
  <si>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</si>
  <si>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</si>
  <si>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</si>
  <si>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</si>
  <si>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</si>
  <si>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</si>
  <si>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</si>
  <si>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</si>
  <si>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</si>
  <si>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</si>
  <si>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</si>
  <si>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</si>
  <si>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</si>
  <si>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</si>
  <si>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</si>
  <si>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</si>
  <si>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</si>
  <si>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</si>
  <si>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</si>
  <si>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</si>
  <si>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</si>
  <si>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</si>
  <si>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</si>
  <si>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</si>
  <si>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</si>
  <si>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</si>
  <si>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</si>
  <si>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</si>
  <si>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</si>
  <si>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</si>
  <si>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</si>
  <si>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</si>
  <si>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</si>
  <si>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</si>
  <si>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</si>
  <si>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</si>
  <si>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</si>
  <si>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</si>
  <si>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</si>
  <si>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</si>
  <si>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</si>
  <si>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</si>
  <si>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</si>
  <si>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</si>
  <si>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</si>
  <si>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</si>
  <si>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</si>
  <si>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</si>
  <si>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</si>
  <si>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</si>
  <si>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</si>
  <si>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</si>
  <si>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</si>
  <si>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</si>
  <si>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</si>
  <si>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</si>
  <si>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</si>
  <si>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</si>
  <si>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</si>
  <si>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</si>
  <si>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</si>
  <si>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</si>
  <si>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</si>
  <si>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</si>
  <si>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</si>
  <si>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</si>
  <si>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</si>
  <si>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</si>
  <si>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</si>
  <si>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</si>
  <si>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</si>
  <si>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</si>
  <si>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</si>
  <si>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</si>
  <si>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</si>
  <si>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</si>
  <si>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</si>
  <si>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</si>
  <si>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</si>
  <si>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</si>
  <si>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</si>
  <si>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</si>
  <si>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</si>
  <si>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</si>
  <si>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</si>
  <si>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</si>
  <si>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</si>
  <si>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</si>
  <si>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</si>
  <si>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</si>
  <si>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</si>
  <si>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</si>
  <si>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</si>
  <si>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</si>
  <si>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</si>
  <si>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</si>
  <si>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</si>
  <si>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</si>
  <si>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</si>
  <si>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</si>
  <si>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</si>
  <si>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</si>
  <si>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</si>
  <si>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</si>
  <si>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</si>
  <si>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</si>
  <si>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</si>
  <si>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</si>
  <si>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</si>
  <si>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</si>
  <si>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</si>
  <si>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</si>
  <si>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</si>
  <si>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</si>
  <si>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</si>
  <si>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</si>
  <si>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</si>
  <si>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</si>
  <si>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</si>
  <si>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</si>
  <si>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</si>
  <si>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</si>
  <si>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</si>
  <si>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</si>
  <si>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</si>
  <si>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</si>
  <si>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</si>
  <si>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</si>
  <si>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</si>
  <si>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</si>
  <si>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</si>
  <si>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</si>
  <si>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</si>
  <si>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</si>
  <si>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</si>
  <si>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</si>
  <si>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</si>
  <si>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</si>
  <si>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</si>
  <si>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</si>
  <si>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</si>
  <si>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</si>
  <si>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</si>
  <si>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</si>
  <si>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</si>
  <si>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</si>
  <si>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</si>
  <si>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</si>
  <si>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</si>
  <si>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</si>
  <si>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</si>
  <si>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</si>
  <si>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</si>
  <si>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</si>
  <si>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</si>
  <si>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</si>
  <si>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</si>
  <si>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</si>
  <si>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</si>
  <si>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</si>
  <si>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</si>
  <si>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</si>
  <si>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</si>
  <si>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</si>
  <si>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</si>
  <si>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</si>
  <si>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</si>
  <si>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</si>
  <si>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</si>
  <si>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</si>
  <si>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</si>
  <si>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</si>
  <si>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</si>
  <si>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</si>
  <si>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</si>
  <si>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</si>
  <si>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</si>
  <si>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</si>
  <si>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</si>
  <si>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</si>
  <si>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</si>
  <si>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</si>
  <si>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</si>
  <si>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</si>
  <si>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</si>
  <si>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</si>
  <si>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</si>
  <si>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</si>
  <si>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</si>
  <si>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</si>
  <si>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</si>
  <si>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</si>
  <si>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</si>
  <si>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</si>
  <si>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</si>
  <si>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</si>
  <si>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</si>
  <si>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</si>
  <si>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</si>
  <si>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</si>
  <si>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</si>
  <si>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</si>
  <si>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</si>
  <si>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</si>
  <si>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</si>
  <si>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</si>
  <si>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</si>
  <si>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</si>
  <si>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</si>
  <si>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</si>
  <si>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</si>
  <si>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</si>
  <si>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</si>
  <si>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</si>
  <si>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</si>
  <si>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</si>
  <si>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</si>
  <si>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</si>
  <si>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</si>
  <si>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</si>
  <si>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</si>
  <si>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</si>
  <si>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</si>
  <si>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</si>
  <si>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</si>
  <si>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</si>
  <si>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</si>
  <si>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</si>
  <si>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</si>
  <si>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</si>
  <si>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</si>
  <si>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</si>
  <si>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</si>
  <si>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</si>
  <si>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</si>
  <si>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</si>
  <si>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</si>
  <si>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</si>
  <si>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</si>
  <si>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</si>
  <si>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</si>
  <si>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</si>
  <si>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</si>
  <si>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</si>
  <si>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</si>
  <si>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</si>
  <si>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</si>
  <si>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</si>
  <si>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</si>
  <si>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</si>
  <si>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</si>
  <si>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</si>
  <si>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</si>
  <si>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</si>
  <si>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</si>
  <si>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</si>
  <si>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</si>
  <si>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</si>
  <si>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</si>
  <si>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</si>
  <si>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</si>
  <si>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</si>
  <si>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</si>
  <si>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</si>
  <si>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</si>
  <si>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</si>
  <si>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</si>
  <si>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</si>
  <si>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</si>
  <si>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</si>
  <si>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</si>
  <si>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</si>
  <si>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</si>
  <si>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</si>
  <si>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</si>
  <si>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</si>
  <si>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</si>
  <si>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</si>
  <si>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</si>
  <si>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</si>
  <si>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</si>
  <si>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</si>
  <si>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</si>
  <si>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</si>
  <si>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</si>
  <si>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</si>
  <si>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</si>
  <si>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</si>
  <si>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</si>
  <si>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</si>
  <si>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</si>
  <si>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</si>
  <si>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</si>
  <si>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</si>
  <si>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</si>
  <si>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</si>
  <si>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</si>
  <si>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</si>
  <si>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</si>
  <si>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</si>
  <si>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</si>
  <si>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</si>
  <si>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</si>
  <si>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</si>
  <si>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</si>
  <si>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</si>
  <si>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</si>
  <si>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</si>
  <si>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</si>
  <si>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</si>
  <si>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</si>
  <si>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</si>
  <si>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</si>
  <si>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</si>
  <si>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</si>
  <si>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</si>
  <si>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</si>
  <si>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</si>
  <si>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</si>
  <si>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</si>
  <si>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</si>
  <si>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</si>
  <si>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</si>
  <si>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</si>
  <si>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</si>
  <si>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</si>
  <si>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</si>
  <si>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</si>
  <si>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</si>
  <si>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</si>
  <si>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</si>
  <si>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</si>
  <si>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</si>
  <si>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</si>
  <si>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</si>
  <si>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</si>
  <si>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</si>
  <si>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</si>
  <si>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</si>
  <si>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</si>
  <si>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</si>
  <si>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</si>
  <si>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</si>
  <si>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</si>
  <si>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</si>
  <si>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</si>
  <si>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</si>
  <si>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</si>
  <si>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</si>
  <si>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</si>
  <si>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</si>
  <si>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</si>
  <si>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</si>
  <si>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</si>
  <si>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</si>
  <si>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</si>
  <si>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</si>
  <si>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</si>
  <si>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</si>
  <si>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</si>
  <si>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</si>
  <si>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</si>
  <si>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</si>
  <si>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</si>
  <si>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</si>
  <si>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</si>
  <si>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</si>
  <si>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</si>
  <si>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</si>
  <si>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</si>
  <si>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</si>
  <si>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</si>
  <si>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</si>
  <si>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</si>
  <si>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</si>
  <si>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</si>
  <si>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</si>
  <si>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</si>
  <si>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</si>
  <si>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</si>
  <si>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</si>
  <si>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</si>
  <si>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</si>
  <si>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</si>
  <si>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</si>
  <si>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</si>
  <si>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</si>
  <si>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</si>
  <si>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</si>
  <si>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</si>
  <si>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</si>
  <si>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</si>
  <si>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</si>
  <si>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</si>
  <si>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</si>
  <si>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</si>
  <si>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</si>
  <si>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</si>
  <si>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</si>
  <si>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</si>
  <si>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</si>
  <si>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</si>
  <si>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</si>
  <si>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</si>
  <si>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</si>
  <si>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</si>
  <si>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</si>
  <si>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</si>
  <si>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</si>
  <si>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</si>
  <si>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</si>
  <si>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</si>
  <si>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</si>
  <si>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</si>
  <si>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</si>
  <si>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</si>
  <si>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</si>
  <si>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</si>
  <si>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</si>
  <si>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</si>
  <si>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</si>
  <si>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</si>
  <si>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</si>
  <si>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</si>
  <si>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</si>
  <si>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</si>
  <si>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</si>
  <si>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</si>
  <si>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</si>
  <si>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</si>
  <si>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</si>
  <si>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</si>
  <si>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</si>
  <si>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</si>
  <si>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</si>
  <si>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</si>
  <si>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</si>
  <si>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</si>
  <si>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</si>
  <si>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</si>
  <si>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</si>
  <si>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</si>
  <si>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</si>
  <si>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</si>
  <si>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</si>
  <si>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</si>
  <si>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</si>
  <si>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</si>
  <si>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</si>
  <si>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</si>
  <si>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</si>
  <si>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</si>
  <si>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</si>
  <si>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</si>
  <si>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</si>
  <si>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</si>
  <si>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</si>
  <si>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</si>
  <si>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</si>
  <si>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</si>
  <si>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</si>
  <si>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</si>
  <si>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</si>
  <si>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</si>
  <si>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</si>
  <si>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</si>
  <si>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</si>
  <si>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</si>
  <si>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</si>
  <si>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</si>
  <si>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</si>
  <si>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</si>
  <si>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</si>
  <si>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</si>
  <si>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</si>
  <si>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</si>
  <si>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</si>
  <si>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</si>
  <si>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</si>
  <si>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</si>
  <si>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</si>
  <si>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</si>
  <si>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</si>
  <si>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</si>
  <si>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</si>
  <si>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</si>
  <si>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</si>
  <si>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</si>
  <si>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</si>
  <si>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</si>
  <si>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</si>
  <si>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</si>
  <si>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</si>
  <si>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</si>
  <si>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</si>
  <si>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</si>
  <si>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</si>
  <si>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</si>
  <si>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</si>
  <si>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</si>
  <si>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</si>
  <si>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</si>
  <si>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</si>
  <si>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</si>
  <si>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</si>
  <si>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</si>
  <si>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</si>
  <si>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</si>
  <si>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</si>
  <si>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</si>
  <si>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</si>
  <si>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</si>
  <si>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</si>
  <si>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</si>
  <si>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</si>
  <si>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</si>
  <si>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</si>
  <si>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</si>
  <si>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</si>
  <si>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</si>
  <si>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</si>
  <si>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</si>
  <si>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</si>
  <si>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</si>
  <si>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</si>
  <si>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</si>
  <si>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</si>
  <si>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</si>
  <si>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</si>
  <si>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</si>
  <si>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</si>
  <si>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</si>
  <si>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</si>
  <si>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</si>
  <si>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</si>
  <si>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</si>
  <si>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</si>
  <si>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</si>
  <si>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</si>
  <si>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</si>
  <si>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</si>
  <si>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</si>
  <si>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</si>
  <si>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</si>
  <si>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</si>
  <si>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</si>
  <si>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</si>
  <si>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</si>
  <si>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</si>
  <si>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</si>
  <si>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</si>
  <si>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</si>
  <si>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</si>
  <si>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</si>
  <si>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</si>
  <si>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</si>
  <si>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</si>
  <si>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</si>
  <si>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</si>
  <si>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</si>
  <si>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</si>
  <si>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</si>
  <si>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</si>
  <si>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</si>
  <si>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</si>
  <si>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</si>
  <si>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</si>
  <si>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</si>
  <si>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</si>
  <si>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</si>
  <si>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</si>
  <si>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</si>
  <si>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</si>
  <si>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</si>
  <si>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</si>
  <si>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</si>
  <si>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</si>
  <si>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</si>
  <si>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</si>
  <si>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</si>
  <si>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</si>
  <si>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</si>
  <si>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</si>
  <si>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</si>
  <si>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</si>
  <si>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</si>
  <si>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</si>
  <si>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</si>
  <si>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</si>
  <si>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</si>
  <si>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</si>
  <si>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</si>
  <si>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</si>
  <si>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</si>
  <si>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</si>
  <si>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</si>
  <si>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</si>
  <si>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</si>
  <si>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</si>
  <si>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</si>
  <si>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</si>
  <si>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</si>
  <si>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</si>
  <si>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</si>
  <si>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</si>
  <si>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</si>
  <si>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</si>
  <si>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</si>
  <si>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</si>
  <si>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</si>
  <si>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</si>
  <si>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</si>
  <si>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</si>
  <si>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</si>
  <si>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</si>
  <si>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</si>
  <si>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</si>
  <si>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</si>
  <si>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</si>
  <si>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</si>
  <si>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</si>
  <si>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</si>
  <si>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</si>
  <si>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</si>
  <si>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</si>
  <si>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</si>
  <si>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</si>
  <si>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</si>
  <si>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</si>
  <si>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</si>
  <si>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</si>
  <si>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</si>
  <si>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</si>
  <si>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</si>
  <si>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</si>
  <si>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</si>
  <si>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</si>
  <si>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</si>
  <si>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</si>
  <si>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</si>
  <si>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</si>
  <si>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</si>
  <si>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</si>
  <si>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</si>
  <si>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</si>
  <si>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</si>
  <si>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</si>
  <si>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</si>
  <si>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</si>
  <si>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</si>
  <si>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</si>
  <si>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</si>
  <si>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</si>
  <si>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</si>
  <si>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</si>
  <si>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</si>
  <si>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</si>
  <si>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</si>
  <si>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</si>
  <si>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</si>
  <si>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</si>
  <si>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</si>
  <si>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</si>
  <si>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</si>
  <si>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</si>
  <si>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</si>
  <si>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</si>
  <si>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</si>
  <si>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</si>
  <si>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</si>
  <si>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</si>
  <si>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</si>
  <si>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</si>
  <si>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</si>
  <si>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</si>
  <si>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</si>
  <si>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</si>
  <si>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</si>
  <si>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</si>
  <si>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</si>
  <si>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</si>
  <si>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</si>
  <si>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</si>
  <si>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</si>
  <si>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</si>
  <si>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</si>
  <si>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</si>
  <si>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</si>
  <si>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</si>
  <si>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</si>
  <si>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</si>
  <si>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</si>
  <si>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</si>
  <si>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</si>
  <si>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</si>
  <si>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</si>
  <si>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</si>
  <si>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</si>
  <si>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</si>
  <si>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</si>
  <si>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</si>
  <si>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</si>
  <si>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</si>
  <si>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</si>
  <si>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</si>
  <si>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</si>
  <si>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</si>
  <si>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</si>
  <si>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</si>
  <si>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</si>
  <si>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</si>
  <si>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</si>
  <si>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</si>
  <si>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</si>
  <si>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</si>
  <si>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</si>
  <si>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</si>
  <si>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</si>
  <si>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</si>
  <si>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</si>
  <si>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</si>
  <si>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</si>
  <si>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</si>
  <si>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</si>
  <si>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</si>
  <si>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</si>
  <si>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</si>
  <si>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</si>
  <si>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</si>
  <si>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</si>
  <si>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</si>
  <si>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</si>
  <si>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</si>
  <si>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</si>
  <si>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</si>
  <si>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</si>
  <si>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</si>
  <si>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</si>
  <si>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</si>
  <si>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</si>
  <si>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</si>
  <si>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</si>
  <si>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</si>
  <si>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</si>
  <si>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</si>
  <si>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</si>
  <si>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</si>
  <si>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</si>
  <si>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</si>
  <si>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</si>
  <si>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</si>
  <si>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</si>
  <si>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</si>
  <si>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</si>
  <si>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</si>
  <si>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</si>
  <si>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</si>
  <si>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</si>
  <si>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</si>
  <si>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</si>
  <si>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</si>
  <si>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</si>
  <si>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</si>
  <si>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</si>
  <si>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</si>
  <si>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</si>
  <si>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</si>
  <si>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</si>
  <si>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</si>
  <si>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</si>
  <si>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</si>
  <si>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</si>
  <si>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</si>
  <si>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</si>
  <si>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</si>
  <si>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</si>
  <si>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</si>
  <si>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</si>
  <si>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</si>
  <si>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</si>
  <si>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</si>
  <si>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</si>
  <si>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</si>
  <si>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</si>
  <si>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</si>
  <si>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</si>
  <si>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</si>
  <si>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</si>
  <si>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</si>
  <si>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</si>
  <si>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</si>
  <si>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</si>
  <si>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</si>
  <si>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</si>
  <si>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</si>
  <si>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</si>
  <si>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</si>
  <si>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</si>
  <si>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</si>
  <si>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</si>
  <si>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</si>
  <si>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</si>
  <si>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</si>
  <si>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</si>
  <si>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</si>
  <si>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</si>
  <si>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</si>
  <si>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</si>
  <si>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</si>
  <si>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</si>
  <si>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</si>
  <si>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</si>
  <si>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</si>
  <si>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</si>
  <si>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</si>
  <si>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</si>
  <si>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</si>
  <si>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</si>
  <si>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</si>
  <si>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</si>
  <si>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</si>
  <si>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</si>
  <si>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</si>
  <si>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</si>
  <si>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</si>
  <si>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</si>
  <si>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</si>
  <si>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</si>
  <si>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</si>
  <si>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</si>
  <si>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</si>
  <si>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</si>
  <si>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</si>
  <si>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</si>
  <si>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</si>
  <si>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</si>
  <si>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</si>
  <si>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</si>
  <si>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</si>
  <si>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</si>
  <si>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</si>
  <si>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</si>
  <si>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</si>
  <si>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</si>
  <si>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</si>
  <si>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</si>
  <si>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</si>
  <si>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</si>
  <si>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</si>
  <si>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</si>
  <si>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</si>
  <si>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</si>
  <si>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</si>
  <si>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</si>
  <si>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</si>
  <si>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</si>
  <si>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</si>
  <si>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</si>
  <si>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</si>
  <si>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</si>
  <si>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</si>
  <si>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</si>
  <si>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</si>
  <si>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</si>
  <si>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</si>
  <si>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</si>
  <si>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</si>
  <si>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</si>
  <si>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</si>
  <si>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</si>
  <si>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</si>
  <si>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</si>
  <si>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</si>
  <si>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</si>
  <si>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</si>
  <si>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</si>
  <si>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</si>
  <si>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</si>
  <si>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</si>
  <si>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</si>
  <si>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</si>
  <si>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</si>
  <si>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</si>
  <si>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</si>
  <si>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</si>
  <si>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</si>
  <si>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</si>
  <si>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</si>
  <si>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</si>
  <si>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</si>
  <si>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</si>
  <si>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</si>
  <si>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</si>
  <si>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</si>
  <si>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</si>
  <si>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</si>
  <si>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</si>
  <si>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</si>
  <si>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</si>
  <si>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</si>
  <si>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</si>
  <si>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</si>
  <si>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</si>
  <si>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</si>
  <si>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</si>
  <si>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</si>
  <si>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</si>
  <si>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</si>
  <si>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</si>
  <si>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</si>
  <si>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</si>
  <si>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</si>
  <si>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</si>
  <si>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</si>
  <si>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</si>
  <si>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</si>
  <si>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</si>
  <si>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</si>
  <si>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</si>
  <si>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</si>
  <si>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</si>
  <si>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</si>
  <si>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</si>
  <si>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</si>
  <si>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</si>
  <si>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</si>
  <si>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</si>
  <si>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</si>
  <si>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</si>
  <si>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</si>
  <si>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</si>
  <si>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</si>
  <si>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</si>
  <si>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</si>
  <si>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</si>
  <si>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</si>
  <si>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</si>
  <si>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</si>
  <si>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</si>
  <si>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</si>
  <si>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</si>
  <si>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</si>
  <si>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</si>
  <si>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</si>
  <si>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</si>
  <si>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</si>
  <si>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</si>
  <si>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</si>
  <si>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</si>
  <si>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</si>
  <si>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</si>
  <si>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</si>
  <si>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</si>
  <si>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</si>
  <si>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</si>
  <si>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</si>
  <si>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</si>
  <si>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</si>
  <si>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</si>
  <si>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</si>
  <si>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</si>
  <si>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</si>
  <si>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</si>
  <si>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</si>
  <si>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</si>
  <si>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</si>
  <si>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</si>
  <si>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</si>
  <si>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</si>
  <si>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</si>
  <si>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</si>
  <si>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</si>
  <si>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</si>
  <si>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</si>
  <si>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</si>
  <si>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</si>
  <si>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</si>
  <si>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</si>
  <si>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</si>
  <si>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</si>
  <si>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</si>
  <si>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</si>
  <si>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</si>
  <si>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</si>
  <si>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</si>
  <si>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</si>
  <si>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</si>
  <si>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</si>
  <si>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</si>
  <si>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</si>
  <si>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</si>
  <si>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</si>
  <si>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</si>
  <si>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</si>
  <si>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</si>
  <si>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</si>
  <si>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</si>
  <si>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</si>
  <si>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</si>
  <si>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</si>
  <si>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</si>
  <si>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</si>
  <si>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</si>
  <si>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</si>
  <si>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</si>
  <si>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</si>
  <si>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</si>
  <si>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</si>
  <si>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</si>
  <si>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</si>
  <si>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</si>
  <si>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</si>
  <si>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</si>
  <si>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</si>
  <si>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</si>
  <si>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</si>
  <si>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</si>
  <si>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</si>
  <si>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</si>
  <si>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</si>
  <si>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</si>
  <si>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</si>
  <si>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</si>
  <si>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</si>
  <si>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</si>
  <si>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</si>
  <si>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</si>
  <si>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</si>
  <si>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</si>
  <si>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</si>
  <si>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</si>
  <si>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</si>
  <si>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</si>
  <si>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</si>
  <si>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</si>
  <si>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</si>
  <si>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</si>
  <si>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</si>
  <si>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</si>
  <si>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</si>
  <si>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</si>
  <si>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</si>
  <si>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</si>
  <si>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</si>
  <si>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</si>
  <si>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</si>
  <si>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</si>
  <si>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</si>
  <si>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</si>
  <si>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</si>
  <si>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</si>
  <si>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</si>
  <si>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</si>
  <si>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</si>
  <si>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</si>
  <si>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</si>
  <si>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</si>
  <si>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</si>
  <si>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</si>
  <si>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</si>
  <si>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</si>
  <si>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</si>
  <si>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</si>
  <si>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</si>
  <si>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</si>
  <si>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</si>
  <si>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</si>
  <si>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</si>
  <si>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</si>
  <si>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</si>
  <si>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</si>
  <si>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</si>
  <si>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</si>
  <si>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</si>
  <si>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</si>
  <si>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</si>
  <si>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</si>
  <si>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</si>
  <si>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</si>
  <si>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</si>
  <si>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</si>
  <si>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</si>
  <si>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</si>
  <si>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</si>
  <si>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</si>
  <si>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</si>
  <si>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</si>
  <si>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</si>
  <si>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</si>
  <si>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</si>
  <si>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</si>
  <si>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</si>
  <si>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</si>
  <si>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</si>
  <si>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</si>
  <si>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</si>
  <si>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</si>
  <si>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</si>
  <si>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</si>
  <si>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</si>
  <si>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</si>
  <si>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</si>
  <si>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</si>
  <si>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</si>
  <si>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</si>
  <si>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</si>
  <si>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</si>
  <si>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</si>
  <si>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</si>
  <si>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</si>
  <si>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</si>
  <si>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</si>
  <si>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</si>
  <si>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</si>
  <si>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</si>
  <si>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</si>
  <si>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</si>
  <si>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</si>
  <si>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</si>
  <si>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</si>
  <si>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</si>
  <si>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</si>
  <si>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</si>
  <si>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</si>
  <si>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</si>
  <si>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</si>
  <si>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</si>
  <si>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</si>
  <si>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</si>
  <si>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</si>
  <si>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</si>
  <si>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</si>
  <si>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</si>
  <si>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</si>
  <si>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</si>
  <si>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</si>
  <si>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</si>
  <si>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</si>
  <si>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</si>
  <si>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</si>
  <si>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</si>
  <si>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</si>
  <si>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</si>
  <si>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</si>
  <si>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</si>
  <si>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</si>
  <si>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</si>
  <si>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</si>
  <si>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</si>
  <si>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</si>
  <si>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</si>
  <si>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</si>
  <si>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</si>
  <si>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</si>
  <si>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</si>
  <si>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</si>
  <si>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</si>
  <si>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</si>
  <si>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</si>
  <si>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</si>
  <si>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</si>
  <si>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</si>
  <si>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</si>
  <si>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</si>
  <si>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</si>
  <si>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</si>
  <si>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</si>
  <si>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</si>
  <si>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</si>
  <si>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</si>
  <si>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</si>
  <si>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</si>
  <si>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</si>
  <si>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</si>
  <si>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</si>
  <si>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</si>
  <si>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</si>
  <si>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</si>
  <si>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</si>
  <si>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</si>
  <si>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</si>
  <si>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</si>
  <si>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</si>
  <si>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</si>
  <si>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</si>
  <si>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</si>
  <si>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</si>
  <si>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</si>
  <si>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</si>
  <si>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</si>
  <si>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</si>
  <si>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</si>
  <si>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</si>
  <si>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</si>
  <si>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</si>
  <si>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</si>
  <si>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</si>
  <si>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</si>
  <si>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</si>
  <si>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</si>
  <si>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</si>
  <si>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</si>
  <si>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</si>
  <si>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</si>
  <si>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</si>
  <si>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</si>
  <si>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</si>
  <si>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</si>
  <si>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</si>
  <si>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</si>
  <si>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</si>
  <si>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</si>
  <si>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</si>
  <si>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</si>
  <si>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</si>
  <si>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</si>
  <si>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</si>
  <si>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</si>
  <si>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</si>
  <si>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</si>
  <si>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</si>
  <si>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</si>
  <si>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</si>
  <si>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</si>
  <si>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</si>
  <si>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</si>
  <si>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</si>
  <si>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</si>
  <si>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</si>
  <si>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</si>
  <si>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</si>
  <si>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</si>
  <si>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</si>
  <si>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</si>
  <si>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</si>
  <si>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</si>
  <si>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</si>
  <si>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</si>
  <si>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</si>
  <si>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</si>
  <si>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</si>
  <si>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</si>
  <si>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</si>
  <si>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</si>
  <si>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</si>
  <si>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</si>
  <si>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</si>
  <si>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</si>
  <si>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</si>
  <si>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</si>
  <si>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</si>
  <si>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</si>
  <si>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</si>
  <si>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</si>
  <si>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</si>
  <si>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</si>
  <si>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</si>
  <si>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</si>
  <si>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</si>
  <si>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</si>
  <si>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</si>
  <si>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</si>
  <si>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</si>
  <si>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</si>
  <si>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</si>
  <si>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</si>
  <si>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</si>
  <si>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</si>
  <si>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</si>
  <si>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</si>
  <si>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</si>
  <si>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</si>
  <si>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</si>
  <si>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</si>
  <si>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</si>
  <si>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</si>
  <si>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</si>
  <si>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</si>
  <si>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</si>
  <si>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</si>
  <si>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</si>
  <si>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</si>
  <si>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</si>
  <si>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</si>
  <si>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</si>
  <si>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</si>
  <si>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</si>
  <si>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</si>
  <si>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</si>
  <si>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</si>
  <si>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</si>
  <si>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</si>
  <si>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</si>
  <si>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</si>
  <si>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</si>
  <si>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</si>
  <si>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</si>
  <si>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</si>
  <si>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</si>
  <si>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</si>
  <si>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</si>
  <si>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</si>
  <si>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</si>
  <si>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</si>
  <si>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</si>
  <si>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</si>
  <si>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</si>
  <si>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</si>
  <si>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</si>
  <si>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</si>
  <si>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</si>
  <si>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</si>
  <si>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</si>
  <si>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</si>
  <si>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</si>
  <si>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</si>
  <si>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</si>
  <si>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</si>
  <si>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</si>
  <si>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</si>
  <si>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</si>
  <si>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</si>
  <si>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</si>
  <si>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</si>
  <si>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</si>
  <si>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</si>
  <si>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</si>
  <si>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</si>
  <si>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</si>
  <si>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</si>
  <si>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</si>
  <si>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</si>
  <si>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</si>
  <si>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</si>
  <si>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</si>
  <si>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</si>
  <si>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</si>
  <si>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</si>
  <si>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</si>
  <si>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</si>
  <si>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</si>
  <si>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</si>
  <si>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</si>
  <si>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</si>
  <si>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</si>
  <si>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</si>
  <si>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</si>
  <si>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</si>
  <si>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</si>
  <si>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</si>
  <si>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</si>
  <si>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</si>
  <si>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</si>
  <si>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</si>
  <si>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</si>
  <si>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</si>
  <si>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</si>
  <si>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</si>
  <si>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</si>
  <si>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</si>
  <si>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</si>
  <si>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</si>
  <si>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</si>
  <si>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</si>
  <si>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</si>
  <si>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</si>
  <si>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</si>
  <si>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</si>
  <si>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</si>
  <si>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</si>
  <si>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</si>
  <si>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</si>
  <si>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</si>
  <si>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</si>
  <si>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</si>
  <si>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</si>
  <si>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</si>
  <si>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</si>
  <si>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</si>
  <si>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</si>
  <si>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</si>
  <si>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</si>
  <si>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</si>
  <si>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</si>
  <si>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</si>
  <si>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</si>
  <si>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</si>
  <si>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</si>
  <si>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</si>
  <si>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</si>
  <si>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</si>
  <si>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</si>
  <si>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</si>
  <si>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</si>
  <si>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</si>
  <si>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</si>
  <si>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</si>
  <si>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</si>
  <si>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</si>
  <si>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</si>
  <si>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</si>
  <si>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</si>
  <si>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</si>
  <si>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</si>
  <si>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</si>
  <si>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</si>
  <si>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</si>
  <si>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</si>
  <si>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</si>
  <si>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</si>
  <si>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</si>
  <si>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</si>
  <si>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</si>
  <si>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</si>
  <si>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</si>
  <si>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</si>
  <si>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</si>
  <si>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</si>
  <si>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</si>
  <si>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</si>
  <si>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</si>
  <si>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</si>
  <si>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</si>
  <si>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</si>
  <si>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</si>
  <si>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</si>
  <si>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</si>
  <si>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</si>
  <si>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</si>
  <si>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</si>
  <si>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</si>
  <si>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</si>
  <si>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</si>
  <si>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</si>
  <si>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</si>
  <si>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</si>
  <si>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</si>
  <si>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</si>
  <si>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</si>
  <si>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</si>
  <si>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</si>
  <si>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</si>
  <si>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</si>
  <si>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</si>
  <si>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</si>
  <si>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</si>
  <si>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</si>
  <si>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</si>
  <si>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</si>
  <si>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</si>
  <si>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</si>
  <si>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</si>
  <si>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</si>
  <si>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</si>
  <si>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</si>
  <si>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</si>
  <si>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</si>
  <si>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</si>
  <si>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</si>
  <si>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</si>
  <si>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</si>
  <si>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</si>
  <si>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</si>
  <si>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</si>
  <si>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</si>
  <si>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</si>
  <si>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</si>
  <si>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</si>
  <si>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</si>
  <si>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</si>
  <si>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</si>
  <si>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</si>
  <si>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</si>
  <si>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</si>
  <si>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</si>
  <si>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</si>
  <si>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</si>
  <si>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</si>
  <si>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</si>
  <si>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</si>
  <si>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</si>
  <si>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</si>
  <si>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</si>
  <si>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</si>
  <si>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</si>
  <si>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</si>
  <si>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</si>
  <si>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</si>
  <si>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</si>
  <si>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</si>
  <si>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</si>
  <si>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</si>
  <si>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</si>
  <si>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</si>
  <si>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</si>
  <si>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</si>
  <si>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</si>
  <si>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</si>
  <si>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</si>
  <si>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</si>
  <si>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</si>
  <si>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</si>
  <si>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</si>
  <si>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</si>
  <si>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</si>
  <si>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</si>
  <si>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</si>
  <si>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</si>
  <si>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</si>
  <si>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</si>
  <si>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</si>
  <si>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</si>
  <si>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</si>
  <si>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</si>
  <si>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</si>
  <si>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</si>
  <si>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</si>
  <si>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</si>
  <si>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</si>
  <si>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</si>
  <si>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</si>
  <si>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</si>
  <si>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</si>
  <si>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</si>
  <si>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</si>
  <si>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</si>
  <si>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</si>
  <si>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</si>
  <si>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</si>
  <si>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</si>
  <si>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</si>
  <si>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</si>
  <si>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</si>
  <si>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</si>
  <si>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</si>
  <si>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</si>
  <si>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</si>
  <si>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</si>
  <si>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</si>
  <si>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</si>
  <si>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</si>
  <si>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</si>
  <si>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</si>
  <si>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</si>
  <si>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</si>
  <si>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</si>
  <si>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</si>
  <si>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</si>
  <si>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</si>
  <si>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</si>
  <si>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</si>
  <si>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</si>
  <si>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</si>
  <si>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</si>
  <si>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</si>
  <si>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</si>
  <si>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</si>
  <si>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</si>
  <si>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</si>
  <si>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</si>
  <si>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</si>
  <si>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</si>
  <si>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</si>
  <si>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</si>
  <si>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</si>
  <si>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</si>
  <si>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</si>
  <si>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</si>
  <si>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</si>
  <si>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</si>
  <si>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</si>
  <si>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</si>
  <si>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</si>
  <si>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</si>
  <si>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</si>
  <si>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</si>
  <si>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</si>
  <si>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</si>
  <si>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</si>
  <si>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</si>
  <si>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</si>
  <si>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</si>
  <si>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</si>
  <si>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</si>
  <si>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</si>
  <si>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</si>
  <si>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</si>
  <si>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</si>
  <si>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</si>
  <si>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</si>
  <si>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</si>
  <si>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</si>
  <si>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</si>
  <si>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</si>
  <si>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</si>
  <si>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</si>
  <si>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</si>
  <si>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</si>
  <si>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</si>
  <si>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</si>
  <si>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</si>
  <si>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</si>
  <si>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</si>
  <si>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</si>
  <si>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</si>
  <si>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</si>
  <si>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</si>
  <si>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</si>
  <si>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</si>
  <si>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</si>
  <si>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</si>
  <si>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</si>
  <si>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</si>
  <si>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</si>
  <si>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</si>
  <si>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</si>
  <si>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</si>
  <si>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</si>
  <si>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</si>
  <si>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</si>
  <si>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</si>
  <si>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</si>
  <si>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</si>
  <si>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</si>
  <si>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</si>
  <si>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</si>
  <si>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</si>
  <si>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</si>
  <si>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</si>
  <si>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</si>
  <si>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</si>
  <si>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</si>
  <si>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</si>
  <si>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</si>
  <si>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</si>
  <si>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</si>
  <si>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</si>
  <si>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</si>
  <si>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</si>
  <si>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</si>
  <si>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</si>
  <si>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</si>
  <si>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</si>
  <si>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</si>
  <si>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</si>
  <si>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</si>
  <si>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</si>
  <si>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</si>
  <si>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</si>
  <si>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</si>
  <si>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</si>
  <si>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</si>
  <si>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</si>
  <si>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</si>
  <si>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</si>
  <si>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</si>
  <si>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</si>
  <si>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</si>
  <si>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</si>
  <si>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</si>
  <si>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</si>
  <si>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</si>
  <si>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</si>
  <si>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</si>
  <si>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</si>
  <si>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</si>
  <si>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</si>
  <si>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</si>
  <si>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</si>
  <si>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</si>
  <si>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</si>
  <si>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</si>
  <si>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</si>
  <si>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</si>
  <si>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</si>
  <si>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</si>
  <si>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</si>
  <si>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</si>
  <si>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</si>
  <si>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</si>
  <si>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</si>
  <si>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</si>
  <si>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</si>
  <si>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</si>
  <si>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</si>
  <si>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</si>
  <si>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</si>
  <si>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</si>
  <si>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</si>
  <si>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</si>
  <si>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</si>
  <si>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</si>
  <si>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</si>
  <si>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</si>
  <si>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</si>
  <si>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</si>
  <si>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</si>
  <si>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</si>
  <si>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</si>
  <si>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</si>
  <si>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</si>
  <si>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</si>
  <si>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</si>
  <si>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</si>
  <si>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</si>
  <si>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</si>
  <si>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</si>
  <si>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</si>
  <si>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</si>
  <si>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</si>
  <si>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</si>
  <si>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</si>
  <si>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</si>
  <si>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</si>
  <si>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</si>
  <si>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</si>
  <si>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</si>
  <si>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</si>
  <si>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</si>
  <si>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</si>
  <si>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</si>
  <si>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</si>
  <si>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</si>
  <si>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</si>
  <si>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</si>
  <si>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</si>
  <si>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</si>
  <si>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</si>
  <si>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</si>
  <si>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</si>
  <si>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</si>
  <si>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</si>
  <si>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</si>
  <si>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</si>
  <si>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</si>
  <si>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</si>
  <si>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</si>
  <si>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</si>
  <si>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</si>
  <si>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</si>
  <si>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</si>
  <si>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</si>
  <si>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</si>
  <si>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</si>
  <si>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</si>
  <si>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</si>
  <si>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</si>
  <si>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</si>
  <si>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</si>
  <si>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</si>
  <si>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</si>
  <si>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</si>
  <si>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</si>
  <si>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</si>
  <si>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</si>
  <si>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</si>
  <si>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</si>
  <si>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</si>
  <si>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</si>
  <si>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</si>
  <si>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</si>
  <si>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</si>
  <si>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</si>
  <si>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</si>
  <si>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</si>
  <si>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</si>
  <si>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</si>
  <si>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</si>
  <si>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</si>
  <si>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</si>
  <si>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</si>
  <si>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</si>
  <si>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</si>
  <si>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</si>
  <si>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</si>
  <si>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</si>
  <si>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</si>
  <si>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</si>
  <si>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</si>
  <si>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</si>
  <si>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</si>
  <si>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</si>
  <si>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</si>
  <si>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</si>
  <si>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</si>
  <si>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</si>
  <si>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</si>
  <si>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</si>
  <si>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</si>
  <si>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</si>
  <si>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</si>
  <si>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</si>
  <si>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</si>
  <si>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</si>
  <si>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</si>
  <si>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</si>
  <si>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</si>
  <si>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</si>
  <si>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</si>
  <si>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</si>
  <si>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</si>
  <si>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</si>
  <si>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</si>
  <si>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</si>
  <si>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</si>
  <si>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</si>
  <si>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</si>
  <si>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</si>
  <si>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</si>
  <si>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</si>
  <si>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</si>
  <si>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</si>
  <si>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</si>
  <si>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</si>
  <si>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</si>
  <si>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</si>
  <si>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</si>
  <si>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</si>
  <si>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</si>
  <si>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</si>
  <si>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</si>
  <si>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</si>
  <si>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</si>
  <si>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</si>
  <si>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</si>
  <si>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</si>
  <si>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</si>
  <si>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</si>
  <si>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</si>
  <si>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</si>
  <si>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</si>
  <si>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</si>
  <si>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</si>
  <si>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</si>
  <si>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</si>
  <si>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</si>
  <si>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</si>
  <si>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</si>
  <si>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</si>
  <si>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</si>
  <si>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</si>
  <si>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</si>
  <si>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</si>
  <si>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</si>
  <si>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</si>
  <si>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</si>
  <si>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</si>
  <si>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</si>
  <si>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</si>
  <si>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</si>
  <si>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</si>
  <si>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</si>
  <si>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</si>
  <si>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</si>
  <si>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</si>
  <si>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</si>
  <si>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</si>
  <si>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</si>
  <si>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</si>
  <si>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</si>
  <si>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</si>
  <si>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</si>
  <si>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</si>
  <si>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</si>
  <si>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</si>
  <si>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</si>
  <si>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</si>
  <si>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</si>
  <si>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</si>
  <si>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</si>
  <si>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</si>
  <si>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</si>
  <si>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</si>
  <si>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</si>
  <si>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</si>
  <si>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</si>
  <si>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</si>
  <si>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</si>
  <si>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</si>
  <si>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</si>
  <si>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</si>
  <si>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</si>
  <si>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</si>
  <si>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</si>
  <si>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</si>
  <si>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</si>
  <si>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</si>
  <si>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</si>
  <si>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</si>
  <si>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</si>
  <si>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</si>
  <si>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</si>
  <si>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</si>
  <si>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</si>
  <si>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</si>
  <si>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</si>
  <si>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</si>
  <si>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</si>
  <si>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</si>
  <si>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</si>
  <si>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</si>
  <si>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</si>
  <si>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</si>
  <si>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</si>
  <si>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</si>
  <si>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</si>
  <si>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</si>
  <si>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</si>
  <si>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</si>
  <si>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</si>
  <si>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</si>
  <si>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</si>
  <si>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</si>
  <si>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</si>
  <si>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</si>
  <si>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</si>
  <si>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</si>
  <si>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</si>
  <si>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</si>
  <si>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</si>
  <si>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</si>
  <si>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</si>
  <si>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</si>
  <si>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</si>
  <si>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</si>
  <si>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</si>
  <si>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</si>
  <si>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</si>
  <si>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</si>
  <si>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</si>
  <si>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</si>
  <si>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</si>
  <si>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</si>
  <si>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</si>
  <si>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</si>
  <si>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</si>
  <si>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</si>
  <si>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</si>
  <si>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</si>
  <si>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</si>
  <si>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</si>
  <si>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</si>
  <si>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</si>
  <si>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</si>
  <si>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</si>
  <si>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</si>
  <si>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</si>
  <si>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</si>
  <si>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</si>
  <si>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</si>
  <si>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</si>
  <si>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</si>
  <si>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</si>
  <si>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</si>
  <si>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</si>
  <si>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</si>
  <si>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</si>
  <si>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</si>
  <si>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</si>
  <si>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</si>
  <si>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</si>
  <si>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</si>
  <si>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</si>
  <si>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</si>
  <si>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</si>
  <si>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</si>
  <si>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</si>
  <si>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</si>
  <si>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</si>
  <si>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</si>
  <si>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</si>
  <si>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</si>
  <si>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</si>
  <si>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</si>
  <si>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</si>
  <si>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</si>
  <si>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</si>
  <si>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</si>
  <si>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</si>
  <si>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</si>
  <si>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</si>
  <si>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</si>
  <si>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</si>
  <si>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</si>
  <si>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</si>
  <si>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</si>
  <si>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</si>
  <si>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</si>
  <si>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</si>
  <si>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</si>
  <si>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</si>
  <si>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</si>
  <si>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</si>
  <si>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</si>
  <si>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</si>
  <si>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</si>
  <si>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</si>
  <si>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</si>
  <si>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</si>
  <si>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</si>
  <si>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</si>
  <si>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</si>
  <si>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</si>
  <si>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</si>
  <si>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</si>
  <si>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</si>
  <si>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</si>
  <si>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</si>
  <si>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</si>
  <si>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</si>
  <si>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</si>
  <si>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</si>
  <si>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</si>
  <si>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</si>
  <si>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</si>
  <si>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</si>
  <si>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</si>
  <si>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</si>
  <si>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</si>
  <si>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</si>
  <si>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</si>
  <si>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</si>
  <si>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</si>
  <si>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</si>
  <si>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</si>
  <si>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</si>
  <si>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</si>
  <si>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</si>
  <si>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</si>
  <si>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</si>
  <si>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</si>
  <si>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</si>
  <si>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</si>
  <si>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</si>
  <si>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</si>
  <si>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</si>
  <si>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</si>
  <si>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</si>
  <si>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</si>
  <si>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</si>
  <si>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</si>
  <si>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</si>
  <si>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</si>
  <si>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</si>
  <si>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</si>
  <si>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</si>
  <si>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</si>
  <si>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</si>
  <si>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</si>
  <si>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</si>
  <si>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</si>
  <si>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</si>
  <si>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</si>
  <si>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</si>
  <si>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</si>
  <si>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</si>
  <si>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</si>
  <si>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</si>
  <si>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</si>
  <si>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</si>
  <si>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</si>
  <si>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</si>
  <si>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</si>
  <si>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</si>
  <si>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</si>
  <si>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</si>
  <si>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</si>
  <si>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</si>
  <si>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</si>
  <si>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</si>
  <si>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</si>
  <si>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</si>
  <si>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</si>
  <si>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</si>
  <si>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</si>
  <si>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</si>
  <si>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</si>
  <si>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</si>
  <si>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</si>
  <si>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</si>
  <si>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</si>
  <si>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</si>
  <si>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</si>
  <si>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</si>
  <si>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</si>
  <si>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</si>
  <si>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</si>
  <si>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</si>
  <si>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</si>
  <si>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</si>
  <si>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</si>
  <si>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</si>
  <si>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</si>
  <si>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</si>
  <si>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</si>
  <si>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</si>
  <si>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</si>
  <si>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</si>
  <si>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</si>
  <si>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</si>
  <si>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</si>
  <si>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</si>
  <si>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</si>
  <si>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</si>
  <si>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</si>
  <si>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</si>
  <si>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</si>
  <si>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</si>
  <si>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</si>
  <si>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</si>
  <si>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</si>
  <si>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</si>
  <si>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</si>
  <si>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</si>
  <si>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</si>
  <si>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</si>
  <si>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</si>
  <si>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</si>
  <si>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</si>
  <si>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</si>
  <si>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</si>
  <si>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</si>
  <si>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</si>
  <si>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</si>
  <si>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</si>
  <si>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</si>
  <si>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</si>
  <si>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</si>
  <si>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</si>
  <si>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</si>
  <si>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</si>
  <si>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</si>
  <si>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</si>
  <si>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</si>
  <si>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</si>
  <si>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</si>
  <si>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</si>
  <si>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</si>
  <si>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</si>
  <si>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</si>
  <si>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</si>
  <si>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</si>
  <si>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</si>
  <si>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</si>
  <si>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</si>
  <si>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</si>
  <si>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</si>
  <si>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</si>
  <si>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</si>
  <si>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</si>
  <si>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</si>
  <si>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</si>
  <si>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</si>
  <si>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</si>
  <si>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</si>
  <si>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</si>
  <si>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</si>
  <si>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</si>
  <si>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</si>
  <si>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</si>
  <si>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</si>
  <si>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</si>
  <si>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</si>
  <si>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</si>
  <si>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</si>
  <si>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</si>
  <si>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</si>
  <si>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</si>
  <si>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</si>
  <si>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</si>
  <si>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</si>
  <si>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</si>
  <si>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</si>
  <si>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</si>
  <si>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</si>
  <si>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</si>
  <si>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</si>
  <si>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</si>
  <si>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</si>
  <si>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</si>
  <si>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</si>
  <si>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</si>
  <si>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</si>
  <si>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</si>
  <si>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</si>
  <si>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</si>
  <si>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</si>
  <si>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</si>
  <si>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</si>
  <si>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</si>
  <si>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</si>
  <si>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</si>
  <si>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</si>
  <si>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</si>
  <si>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</si>
  <si>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</si>
  <si>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</si>
  <si>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</si>
  <si>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</si>
  <si>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</si>
  <si>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</si>
  <si>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</si>
  <si>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</si>
  <si>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</si>
  <si>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</si>
  <si>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</si>
  <si>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</si>
  <si>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</si>
  <si>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</si>
  <si>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</si>
  <si>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</si>
  <si>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</si>
  <si>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</si>
  <si>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</si>
  <si>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</si>
  <si>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</si>
  <si>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</si>
  <si>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</si>
  <si>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</si>
  <si>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</si>
  <si>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</si>
  <si>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</si>
  <si>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</si>
  <si>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</si>
  <si>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</si>
  <si>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</si>
  <si>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</si>
  <si>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</si>
  <si>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</si>
  <si>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</si>
  <si>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</si>
  <si>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</si>
  <si>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</si>
  <si>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</si>
  <si>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</si>
  <si>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</si>
  <si>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</si>
  <si>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</si>
  <si>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</si>
  <si>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</si>
  <si>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</si>
  <si>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</si>
  <si>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</si>
  <si>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</si>
  <si>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</si>
  <si>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</si>
  <si>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</si>
  <si>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</si>
  <si>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</si>
  <si>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</si>
  <si>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</si>
  <si>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</si>
  <si>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</si>
  <si>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</si>
  <si>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</si>
  <si>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</si>
  <si>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</si>
  <si>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</si>
  <si>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</si>
  <si>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</si>
  <si>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</si>
  <si>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</si>
  <si>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</si>
  <si>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</si>
  <si>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</si>
  <si>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</si>
  <si>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</si>
  <si>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</si>
  <si>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</si>
  <si>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</si>
  <si>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</si>
  <si>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</si>
  <si>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</si>
  <si>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</si>
  <si>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</si>
  <si>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</si>
  <si>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</si>
  <si>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</si>
  <si>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</si>
  <si>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</si>
  <si>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</si>
  <si>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</si>
  <si>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</si>
  <si>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</si>
  <si>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</si>
  <si>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</si>
  <si>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</si>
  <si>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</si>
  <si>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</si>
  <si>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</si>
  <si>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</si>
  <si>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</si>
  <si>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</si>
  <si>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</si>
  <si>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</si>
  <si>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</si>
  <si>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</si>
  <si>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</si>
  <si>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</si>
  <si>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</si>
  <si>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</si>
  <si>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</si>
  <si>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</si>
  <si>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</si>
  <si>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</si>
  <si>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</si>
  <si>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</si>
  <si>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</si>
  <si>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</si>
  <si>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</si>
  <si>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</si>
  <si>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</si>
  <si>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</si>
  <si>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</si>
  <si>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</si>
  <si>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</si>
  <si>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</si>
  <si>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</si>
  <si>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</si>
  <si>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</si>
  <si>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</si>
  <si>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</si>
  <si>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</si>
  <si>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</si>
  <si>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</si>
  <si>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</si>
  <si>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</si>
  <si>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</si>
  <si>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</si>
  <si>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</si>
  <si>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</si>
  <si>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</si>
  <si>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</si>
  <si>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</si>
  <si>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</si>
  <si>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</si>
  <si>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</si>
  <si>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</si>
  <si>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</si>
  <si>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</si>
  <si>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</si>
  <si>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</si>
  <si>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</si>
  <si>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</si>
  <si>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</si>
  <si>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</si>
  <si>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</si>
  <si>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</si>
  <si>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</si>
  <si>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</si>
  <si>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</si>
  <si>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</si>
  <si>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</si>
  <si>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</si>
  <si>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</si>
  <si>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</si>
  <si>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</si>
  <si>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</si>
  <si>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</si>
  <si>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</si>
  <si>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</si>
  <si>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</si>
  <si>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</si>
  <si>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</si>
  <si>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</si>
  <si>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</si>
  <si>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</si>
  <si>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</si>
  <si>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</si>
  <si>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</si>
  <si>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</si>
  <si>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</si>
  <si>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</si>
  <si>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</si>
  <si>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</si>
  <si>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</si>
  <si>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</si>
  <si>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</si>
  <si>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</si>
  <si>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</si>
  <si>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</si>
  <si>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</si>
  <si>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</si>
  <si>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</si>
  <si>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</si>
  <si>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</si>
  <si>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</si>
  <si>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</si>
  <si>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</si>
  <si>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</si>
  <si>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</si>
  <si>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</si>
  <si>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</si>
  <si>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</si>
  <si>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</si>
  <si>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</si>
  <si>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</si>
  <si>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</si>
  <si>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</si>
  <si>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</si>
  <si>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</si>
  <si>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</si>
  <si>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</si>
  <si>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</si>
  <si>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</si>
  <si>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</si>
  <si>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</si>
  <si>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</si>
  <si>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</si>
  <si>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</si>
  <si>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</si>
  <si>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</si>
  <si>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</si>
  <si>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</si>
  <si>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</si>
  <si>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</si>
  <si>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</si>
  <si>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</si>
  <si>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</si>
  <si>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</si>
  <si>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</si>
  <si>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</si>
  <si>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</si>
  <si>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</si>
  <si>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</si>
  <si>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</si>
  <si>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</si>
  <si>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</si>
  <si>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</si>
  <si>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</si>
  <si>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</si>
  <si>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</si>
  <si>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</si>
  <si>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</si>
  <si>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</si>
  <si>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</si>
  <si>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</si>
  <si>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</si>
  <si>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</si>
  <si>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</si>
  <si>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</si>
  <si>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</si>
  <si>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</si>
  <si>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</si>
  <si>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</si>
  <si>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</si>
  <si>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</si>
  <si>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</si>
  <si>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</si>
  <si>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</si>
  <si>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</si>
  <si>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</si>
  <si>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</si>
  <si>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</si>
  <si>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</si>
  <si>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</si>
  <si>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</si>
  <si>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</si>
  <si>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</si>
  <si>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</si>
  <si>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</si>
  <si>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</si>
  <si>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</si>
  <si>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</si>
  <si>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</si>
  <si>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</si>
  <si>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</si>
  <si>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</si>
  <si>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</si>
  <si>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</si>
  <si>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</si>
  <si>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</si>
  <si>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</si>
  <si>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</si>
  <si>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</si>
  <si>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</si>
  <si>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</si>
  <si>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</si>
  <si>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</si>
  <si>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</si>
  <si>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</si>
  <si>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</si>
  <si>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</si>
  <si>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</si>
  <si>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</si>
  <si>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</si>
  <si>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</si>
  <si>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</si>
  <si>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</si>
  <si>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</si>
  <si>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</si>
  <si>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</si>
  <si>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</si>
  <si>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</si>
  <si>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</si>
  <si>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</si>
  <si>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</si>
  <si>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</si>
  <si>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</si>
  <si>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</si>
  <si>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</si>
  <si>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</si>
  <si>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</si>
  <si>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</si>
  <si>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</si>
  <si>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</si>
  <si>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</si>
  <si>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</si>
  <si>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</si>
  <si>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</si>
  <si>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</si>
  <si>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</si>
  <si>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</si>
  <si>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</si>
  <si>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</si>
  <si>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</si>
  <si>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</si>
  <si>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</si>
  <si>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</si>
  <si>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</si>
  <si>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</si>
  <si>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</si>
  <si>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</si>
  <si>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</si>
  <si>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</si>
  <si>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</si>
  <si>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</si>
  <si>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</si>
  <si>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</si>
  <si>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</si>
  <si>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</si>
  <si>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</si>
  <si>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</si>
  <si>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</si>
  <si>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</si>
  <si>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</si>
  <si>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</si>
  <si>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</si>
  <si>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</si>
  <si>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</si>
  <si>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</si>
  <si>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</si>
  <si>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</si>
  <si>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</si>
  <si>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</si>
  <si>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</si>
  <si>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</si>
  <si>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</si>
  <si>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</si>
  <si>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</si>
  <si>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</si>
  <si>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</si>
  <si>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</si>
  <si>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</si>
  <si>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</si>
  <si>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</si>
  <si>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</si>
  <si>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</si>
  <si>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</si>
  <si>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</si>
  <si>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</si>
  <si>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</si>
  <si>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</si>
  <si>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</si>
  <si>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</si>
  <si>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</si>
  <si>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</si>
  <si>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</si>
  <si>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</si>
  <si>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</si>
  <si>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</si>
  <si>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</si>
  <si>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</si>
  <si>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</si>
  <si>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</si>
  <si>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</si>
  <si>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</si>
  <si>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</si>
  <si>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</si>
  <si>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</si>
  <si>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</si>
  <si>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</si>
  <si>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</si>
  <si>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</si>
  <si>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</si>
  <si>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</si>
  <si>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</si>
  <si>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</si>
  <si>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</si>
  <si>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</si>
  <si>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</si>
  <si>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</si>
  <si>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</si>
  <si>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</si>
  <si>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</si>
  <si>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</si>
  <si>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</si>
  <si>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</si>
  <si>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</si>
  <si>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</si>
  <si>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</si>
  <si>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</si>
  <si>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</si>
  <si>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</si>
  <si>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</si>
  <si>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</si>
  <si>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</si>
  <si>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</si>
  <si>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</si>
  <si>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</si>
  <si>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</si>
  <si>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</si>
  <si>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</si>
  <si>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</si>
  <si>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</si>
  <si>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</si>
  <si>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</si>
  <si>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</si>
  <si>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</si>
  <si>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</si>
  <si>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</si>
  <si>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</si>
  <si>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</si>
  <si>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</si>
  <si>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</si>
  <si>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</si>
  <si>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</si>
  <si>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</si>
  <si>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</si>
  <si>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</si>
  <si>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</si>
  <si>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</si>
  <si>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</si>
  <si>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</si>
  <si>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</si>
  <si>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</si>
  <si>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</si>
  <si>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</si>
  <si>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</si>
  <si>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</si>
  <si>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</si>
  <si>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</si>
  <si>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</si>
  <si>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</si>
  <si>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</si>
  <si>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</si>
  <si>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</si>
  <si>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</si>
  <si>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</si>
  <si>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</si>
  <si>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</si>
  <si>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</si>
  <si>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</si>
  <si>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</si>
  <si>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</si>
  <si>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</si>
  <si>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</si>
  <si>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</si>
  <si>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</si>
  <si>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</si>
  <si>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</si>
  <si>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</si>
  <si>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</si>
  <si>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</si>
  <si>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</si>
  <si>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</si>
  <si>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</si>
  <si>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</si>
  <si>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</si>
  <si>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</si>
  <si>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</si>
  <si>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</si>
  <si>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</si>
  <si>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</si>
  <si>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</si>
  <si>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</si>
  <si>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</si>
  <si>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</si>
  <si>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</si>
  <si>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</si>
  <si>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</si>
  <si>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</si>
  <si>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</si>
  <si>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</si>
  <si>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</si>
  <si>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</si>
  <si>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</si>
  <si>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</si>
  <si>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</si>
  <si>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</si>
  <si>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</si>
  <si>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</si>
  <si>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</si>
  <si>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</si>
  <si>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</si>
  <si>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</si>
  <si>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</si>
  <si>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</si>
  <si>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</si>
  <si>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</si>
  <si>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</si>
  <si>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</si>
  <si>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</si>
  <si>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</si>
  <si>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</si>
  <si>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</si>
  <si>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</si>
  <si>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</si>
  <si>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</si>
  <si>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</si>
  <si>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</si>
  <si>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</si>
  <si>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</si>
  <si>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</si>
  <si>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</si>
  <si>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</si>
  <si>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</si>
  <si>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</si>
  <si>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</si>
  <si>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</si>
  <si>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</si>
  <si>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</si>
  <si>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</si>
  <si>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</si>
  <si>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</si>
  <si>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</si>
  <si>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</si>
  <si>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</si>
  <si>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</si>
  <si>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</si>
  <si>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</si>
  <si>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</si>
  <si>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</si>
  <si>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</si>
  <si>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</si>
  <si>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</si>
  <si>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</si>
  <si>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</si>
  <si>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</si>
  <si>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</si>
  <si>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</si>
  <si>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</si>
  <si>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</si>
  <si>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</si>
  <si>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</si>
  <si>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</si>
  <si>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</si>
  <si>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</si>
  <si>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</si>
  <si>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</si>
  <si>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</si>
  <si>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</si>
  <si>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</si>
  <si>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</si>
  <si>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</si>
  <si>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</si>
  <si>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</si>
  <si>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</si>
  <si>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</si>
  <si>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</si>
  <si>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</si>
  <si>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</si>
  <si>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</si>
  <si>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</si>
  <si>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</si>
  <si>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</si>
  <si>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</si>
  <si>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</si>
  <si>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</si>
  <si>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</si>
  <si>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</si>
  <si>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</si>
  <si>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</si>
  <si>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</si>
  <si>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</si>
  <si>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</si>
  <si>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</si>
  <si>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</si>
  <si>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</si>
  <si>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</si>
  <si>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</si>
  <si>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</si>
  <si>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</si>
  <si>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</si>
  <si>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</si>
  <si>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</si>
  <si>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</si>
  <si>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</si>
  <si>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</si>
  <si>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</si>
  <si>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</si>
  <si>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</si>
  <si>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</si>
  <si>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</si>
  <si>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</si>
  <si>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</si>
  <si>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</si>
  <si>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</si>
  <si>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</si>
  <si>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</si>
  <si>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</si>
  <si>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</si>
  <si>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</si>
  <si>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</si>
  <si>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</si>
  <si>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</si>
  <si>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</si>
  <si>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</si>
  <si>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</si>
  <si>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</si>
  <si>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</si>
  <si>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</si>
  <si>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</si>
  <si>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</si>
  <si>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</si>
  <si>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</si>
  <si>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</si>
  <si>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</si>
  <si>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</si>
  <si>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</si>
  <si>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</si>
  <si>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</si>
  <si>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</si>
  <si>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</si>
  <si>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</si>
  <si>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</si>
  <si>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</si>
  <si>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</si>
  <si>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</si>
  <si>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</si>
  <si>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</si>
  <si>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</si>
  <si>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</si>
  <si>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</si>
  <si>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</si>
  <si>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</si>
  <si>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</si>
  <si>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</si>
  <si>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</si>
  <si>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</si>
  <si>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</si>
  <si>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</si>
  <si>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</si>
  <si>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</si>
  <si>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</si>
  <si>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</si>
  <si>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</si>
  <si>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</si>
  <si>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</si>
  <si>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</si>
  <si>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</si>
  <si>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</si>
  <si>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</si>
  <si>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</si>
  <si>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</si>
  <si>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</si>
  <si>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</si>
  <si>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</si>
  <si>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</si>
  <si>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</si>
  <si>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</si>
  <si>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</si>
  <si>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</si>
  <si>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</si>
  <si>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</si>
  <si>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</si>
  <si>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</si>
  <si>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</si>
  <si>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</si>
  <si>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</si>
  <si>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</si>
  <si>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</si>
  <si>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</si>
  <si>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</si>
  <si>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</si>
  <si>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</si>
  <si>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</si>
  <si>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</si>
  <si>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</si>
  <si>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</si>
  <si>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</si>
  <si>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</si>
  <si>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</si>
  <si>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</si>
  <si>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</si>
  <si>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</si>
  <si>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</si>
  <si>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</si>
  <si>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</si>
  <si>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</si>
  <si>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</si>
  <si>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</si>
  <si>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</si>
  <si>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</si>
  <si>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</si>
  <si>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</si>
  <si>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</si>
  <si>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</si>
  <si>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</si>
  <si>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</si>
  <si>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</si>
  <si>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</si>
  <si>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</si>
  <si>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</si>
  <si>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</si>
  <si>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</si>
  <si>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</si>
  <si>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</si>
  <si>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</si>
  <si>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</si>
  <si>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</si>
  <si>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</si>
  <si>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</si>
  <si>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</si>
  <si>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</si>
  <si>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</si>
  <si>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</si>
  <si>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</si>
  <si>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</si>
  <si>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</si>
  <si>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</si>
  <si>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</si>
  <si>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</si>
  <si>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</si>
  <si>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</si>
  <si>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</si>
  <si>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</si>
  <si>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</si>
  <si>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</si>
  <si>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</si>
  <si>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</si>
  <si>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</si>
  <si>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</si>
  <si>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</si>
  <si>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</si>
  <si>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</si>
  <si>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</si>
  <si>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</si>
  <si>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</si>
  <si>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</si>
  <si>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</si>
  <si>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</si>
  <si>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</si>
  <si>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</si>
  <si>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</si>
  <si>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</si>
  <si>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</si>
  <si>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</si>
  <si>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</si>
  <si>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</si>
  <si>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</si>
  <si>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</si>
  <si>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</si>
  <si>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</si>
  <si>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</si>
  <si>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</si>
  <si>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</si>
  <si>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</si>
  <si>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</si>
  <si>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</si>
  <si>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</si>
  <si>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</si>
  <si>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</si>
  <si>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</si>
  <si>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</si>
  <si>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</si>
  <si>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</si>
  <si>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</si>
  <si>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</si>
  <si>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</si>
  <si>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</si>
  <si>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</si>
  <si>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</si>
  <si>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</si>
  <si>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</si>
  <si>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</si>
  <si>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</si>
  <si>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</si>
  <si>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</si>
  <si>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</si>
  <si>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</si>
  <si>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</si>
  <si>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</si>
  <si>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</si>
  <si>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</si>
  <si>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</si>
  <si>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</si>
  <si>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</si>
  <si>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</si>
  <si>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</si>
  <si>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</si>
  <si>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</si>
  <si>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</si>
  <si>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</si>
  <si>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</si>
  <si>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</si>
  <si>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</si>
  <si>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</si>
  <si>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</si>
  <si>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</si>
  <si>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</si>
  <si>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</si>
  <si>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</si>
  <si>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</si>
  <si>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</si>
  <si>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</si>
  <si>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</si>
  <si>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</si>
  <si>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</si>
  <si>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</si>
  <si>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</si>
  <si>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</si>
  <si>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</si>
  <si>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</si>
  <si>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</si>
  <si>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</si>
  <si>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</si>
  <si>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</si>
  <si>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</si>
  <si>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</si>
  <si>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</si>
  <si>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</si>
  <si>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</si>
  <si>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</si>
  <si>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</si>
  <si>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</si>
  <si>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</si>
  <si>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</si>
  <si>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</si>
  <si>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</si>
  <si>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</si>
  <si>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</si>
  <si>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</si>
  <si>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</si>
  <si>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</si>
  <si>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</si>
  <si>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</si>
  <si>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</si>
  <si>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</si>
  <si>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</si>
  <si>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</si>
  <si>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</si>
  <si>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</si>
  <si>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</si>
  <si>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</si>
  <si>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</si>
  <si>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</si>
  <si>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</si>
  <si>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</si>
  <si>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</si>
  <si>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</si>
  <si>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</si>
  <si>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</si>
  <si>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</si>
  <si>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</si>
  <si>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</si>
  <si>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</si>
  <si>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</si>
  <si>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</si>
  <si>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</si>
  <si>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</si>
  <si>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</si>
  <si>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</si>
  <si>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</si>
  <si>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</si>
  <si>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</si>
  <si>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</si>
  <si>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</si>
  <si>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</si>
  <si>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</si>
  <si>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</si>
  <si>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</si>
  <si>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</si>
  <si>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</si>
  <si>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</si>
  <si>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</si>
  <si>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</si>
  <si>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</si>
  <si>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</si>
  <si>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</si>
  <si>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</si>
  <si>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</si>
  <si>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</si>
  <si>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</si>
  <si>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</si>
  <si>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</si>
  <si>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</si>
  <si>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</si>
  <si>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</si>
  <si>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</si>
  <si>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</si>
  <si>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</si>
  <si>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</si>
  <si>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</si>
  <si>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</si>
  <si>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</si>
  <si>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</si>
  <si>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</si>
  <si>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</si>
  <si>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</si>
  <si>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</si>
  <si>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</si>
  <si>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</si>
  <si>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</si>
  <si>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</si>
  <si>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</si>
  <si>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</si>
  <si>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</si>
  <si>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</si>
  <si>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</si>
  <si>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</si>
  <si>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</si>
  <si>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</si>
  <si>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</si>
  <si>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</si>
  <si>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</si>
  <si>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</si>
  <si>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</si>
  <si>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</si>
  <si>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</si>
  <si>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</si>
  <si>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</si>
  <si>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</si>
  <si>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</si>
  <si>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</si>
  <si>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</si>
  <si>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</si>
  <si>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</si>
  <si>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</si>
  <si>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</si>
  <si>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</si>
  <si>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</si>
  <si>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</si>
  <si>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</si>
  <si>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</si>
  <si>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</si>
  <si>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</si>
  <si>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</si>
  <si>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</si>
  <si>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</si>
  <si>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</si>
  <si>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</si>
  <si>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</si>
  <si>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</si>
  <si>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</si>
  <si>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</si>
  <si>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</si>
  <si>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</si>
  <si>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</si>
  <si>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</si>
  <si>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</si>
  <si>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</si>
  <si>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</si>
  <si>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</si>
  <si>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</si>
  <si>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</si>
  <si>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</si>
  <si>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</si>
  <si>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</si>
  <si>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</si>
  <si>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</si>
  <si>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</si>
  <si>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</si>
  <si>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</si>
  <si>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</si>
  <si>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</si>
  <si>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</si>
  <si>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</si>
  <si>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</si>
  <si>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</si>
  <si>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</si>
  <si>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</si>
  <si>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</si>
  <si>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</si>
  <si>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</si>
  <si>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</si>
  <si>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</si>
  <si>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</si>
  <si>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</si>
  <si>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</si>
  <si>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</si>
  <si>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</si>
  <si>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</si>
  <si>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</si>
  <si>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</si>
  <si>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</si>
  <si>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</si>
  <si>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</si>
  <si>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</si>
  <si>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</si>
  <si>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</si>
  <si>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</si>
  <si>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</si>
  <si>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</si>
  <si>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</si>
  <si>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</si>
  <si>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</si>
  <si>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</si>
  <si>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</si>
  <si>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</si>
  <si>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</si>
  <si>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</si>
  <si>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</si>
  <si>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</si>
  <si>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</si>
  <si>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</si>
  <si>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</si>
  <si>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</si>
  <si>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</si>
  <si>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</si>
  <si>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</si>
  <si>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</si>
  <si>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</si>
  <si>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</si>
  <si>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</si>
  <si>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</si>
  <si>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</si>
  <si>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</si>
  <si>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</si>
  <si>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</si>
  <si>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</si>
  <si>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</si>
  <si>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</si>
  <si>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</si>
  <si>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</si>
  <si>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</si>
  <si>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</si>
  <si>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</si>
  <si>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</si>
  <si>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</si>
  <si>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</si>
  <si>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</si>
  <si>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</si>
  <si>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</si>
  <si>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</si>
  <si>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</si>
  <si>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</si>
  <si>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</si>
  <si>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</si>
  <si>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</si>
  <si>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</si>
  <si>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</si>
  <si>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</si>
  <si>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</si>
  <si>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</si>
  <si>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</si>
  <si>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</si>
  <si>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</si>
  <si>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</si>
  <si>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</si>
  <si>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</si>
  <si>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</si>
  <si>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</si>
  <si>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</si>
  <si>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</si>
  <si>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</si>
  <si>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</si>
  <si>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</si>
  <si>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</si>
  <si>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</si>
  <si>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</si>
  <si>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</si>
  <si>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</si>
  <si>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</si>
  <si>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</si>
  <si>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</si>
  <si>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</si>
  <si>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</si>
  <si>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</si>
  <si>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</si>
  <si>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</si>
  <si>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</si>
  <si>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</si>
  <si>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</si>
  <si>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</si>
  <si>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</si>
  <si>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</si>
  <si>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</si>
  <si>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</si>
  <si>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</si>
  <si>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</si>
  <si>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</si>
  <si>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</si>
  <si>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</si>
  <si>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</si>
  <si>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</si>
  <si>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</si>
  <si>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</si>
  <si>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</si>
  <si>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</si>
  <si>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</si>
  <si>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</si>
  <si>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</si>
  <si>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</si>
  <si>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</si>
  <si>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</si>
  <si>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</si>
  <si>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</si>
  <si>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</si>
  <si>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</si>
  <si>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</si>
  <si>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</si>
  <si>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</si>
  <si>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</si>
  <si>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</si>
  <si>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</si>
  <si>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</si>
  <si>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</si>
  <si>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</si>
  <si>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</si>
  <si>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</si>
  <si>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</si>
  <si>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</si>
  <si>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</si>
  <si>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</si>
  <si>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</si>
  <si>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</si>
  <si>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</si>
  <si>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</si>
  <si>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</si>
  <si>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</si>
  <si>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</si>
  <si>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</si>
  <si>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</si>
  <si>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</si>
  <si>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</si>
  <si>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</si>
  <si>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</si>
  <si>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</si>
  <si>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</si>
  <si>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</si>
  <si>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</si>
  <si>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</si>
  <si>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</si>
  <si>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</si>
  <si>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</si>
  <si>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</si>
  <si>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</si>
  <si>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</si>
  <si>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</si>
  <si>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</si>
  <si>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</si>
  <si>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</si>
  <si>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</si>
  <si>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</si>
  <si>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</si>
  <si>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</si>
  <si>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</si>
  <si>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</si>
  <si>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</si>
  <si>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</si>
  <si>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</si>
  <si>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</si>
  <si>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</si>
  <si>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</si>
  <si>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</si>
  <si>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</si>
  <si>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</si>
  <si>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</si>
  <si>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</si>
  <si>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</si>
  <si>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</si>
  <si>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</si>
  <si>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</si>
  <si>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</si>
  <si>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</si>
  <si>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</si>
  <si>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</si>
  <si>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</si>
  <si>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</si>
  <si>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</si>
  <si>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</si>
  <si>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</si>
  <si>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</si>
  <si>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</si>
  <si>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</si>
  <si>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</si>
  <si>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</si>
  <si>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</si>
  <si>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</si>
  <si>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</si>
  <si>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</si>
  <si>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</si>
  <si>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</si>
  <si>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</si>
  <si>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</si>
  <si>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</si>
  <si>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</si>
  <si>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</si>
  <si>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</si>
  <si>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</si>
  <si>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</si>
  <si>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</si>
  <si>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</si>
  <si>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</si>
  <si>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</si>
  <si>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</si>
  <si>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</si>
  <si>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</si>
  <si>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</si>
  <si>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</si>
  <si>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</si>
  <si>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</si>
  <si>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</si>
  <si>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</si>
  <si>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</si>
  <si>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</si>
  <si>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</si>
  <si>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</si>
  <si>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</si>
  <si>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</si>
  <si>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</si>
  <si>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</si>
  <si>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</si>
  <si>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</si>
  <si>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</si>
  <si>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</si>
  <si>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</si>
  <si>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</si>
  <si>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</si>
  <si>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</si>
  <si>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</si>
  <si>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</si>
  <si>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</si>
  <si>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</si>
  <si>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</si>
  <si>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</si>
  <si>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</si>
  <si>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</si>
  <si>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</si>
  <si>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</si>
  <si>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</si>
  <si>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</si>
  <si>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</si>
  <si>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</si>
  <si>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</si>
  <si>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</si>
  <si>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</si>
  <si>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</si>
  <si>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</si>
  <si>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</si>
  <si>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</si>
  <si>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</si>
  <si>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</si>
  <si>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</si>
  <si>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</si>
  <si>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</si>
  <si>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</si>
  <si>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</si>
  <si>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</si>
  <si>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</si>
  <si>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</si>
  <si>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</si>
  <si>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</si>
  <si>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</si>
  <si>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</si>
  <si>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</si>
  <si>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</si>
  <si>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</si>
  <si>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</si>
  <si>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</si>
  <si>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</si>
  <si>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</si>
  <si>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</si>
  <si>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</si>
  <si>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</si>
  <si>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</si>
  <si>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</si>
  <si>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</si>
  <si>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</si>
  <si>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</si>
  <si>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</si>
  <si>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</si>
  <si>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</si>
  <si>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</si>
  <si>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</si>
  <si>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</si>
  <si>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</si>
  <si>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</si>
  <si>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</si>
  <si>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</si>
  <si>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</si>
  <si>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</si>
  <si>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</si>
  <si>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</si>
  <si>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</si>
  <si>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</si>
  <si>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</si>
  <si>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</si>
  <si>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</si>
  <si>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</si>
  <si>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</si>
  <si>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</si>
  <si>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</si>
  <si>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</si>
  <si>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</si>
  <si>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</si>
  <si>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</si>
  <si>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</si>
  <si>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</si>
  <si>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</si>
  <si>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</si>
  <si>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</si>
  <si>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</si>
  <si>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</si>
  <si>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</si>
  <si>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</si>
  <si>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</si>
  <si>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</si>
  <si>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</si>
  <si>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</si>
  <si>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</si>
  <si>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</si>
  <si>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</si>
  <si>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</si>
  <si>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</si>
  <si>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</si>
  <si>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</si>
  <si>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</si>
  <si>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</si>
  <si>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</si>
  <si>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</si>
  <si>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</si>
  <si>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</si>
  <si>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</si>
  <si>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</si>
  <si>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</si>
  <si>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</si>
  <si>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</si>
  <si>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</si>
  <si>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</si>
  <si>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</si>
  <si>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</si>
  <si>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</si>
  <si>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</si>
  <si>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</si>
  <si>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</si>
  <si>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</si>
  <si>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</si>
  <si>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</si>
  <si>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</si>
  <si>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</si>
  <si>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</si>
  <si>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</si>
  <si>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</si>
  <si>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</si>
  <si>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</si>
  <si>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</si>
  <si>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</si>
  <si>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</si>
  <si>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</si>
  <si>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</si>
  <si>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</si>
  <si>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</si>
  <si>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</si>
  <si>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</si>
  <si>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</si>
  <si>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</si>
  <si>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</si>
  <si>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</si>
  <si>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</si>
  <si>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</si>
  <si>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</si>
  <si>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</si>
  <si>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</si>
  <si>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</si>
  <si>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</si>
  <si>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</si>
  <si>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</si>
  <si>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</si>
  <si>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</si>
  <si>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</si>
  <si>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</si>
  <si>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</si>
  <si>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</si>
  <si>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</si>
  <si>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</si>
  <si>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</si>
  <si>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</si>
  <si>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</si>
  <si>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</si>
  <si>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</si>
  <si>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</si>
  <si>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</si>
  <si>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</si>
  <si>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</si>
  <si>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</si>
  <si>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</si>
  <si>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</si>
  <si>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</si>
  <si>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</si>
  <si>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</si>
  <si>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</si>
  <si>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</si>
  <si>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</si>
  <si>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</si>
  <si>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</si>
  <si>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</si>
  <si>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</si>
  <si>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</si>
  <si>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</si>
  <si>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</si>
  <si>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</si>
  <si>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</si>
  <si>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</si>
  <si>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</si>
  <si>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</si>
  <si>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</si>
  <si>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</si>
  <si>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</si>
  <si>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</si>
  <si>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</si>
  <si>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</si>
  <si>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</si>
  <si>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</si>
  <si>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</si>
  <si>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</si>
  <si>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</si>
  <si>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</si>
  <si>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</si>
  <si>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</si>
  <si>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</si>
  <si>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</si>
  <si>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</si>
  <si>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</si>
  <si>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</si>
  <si>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</si>
  <si>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</si>
  <si>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</si>
  <si>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</si>
  <si>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</si>
  <si>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</si>
  <si>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</si>
  <si>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</si>
  <si>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</si>
  <si>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</si>
  <si>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</si>
  <si>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</si>
  <si>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</si>
  <si>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</si>
  <si>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</si>
  <si>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</si>
  <si>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</si>
  <si>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</si>
  <si>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</si>
  <si>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</si>
  <si>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</si>
  <si>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</si>
  <si>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</si>
  <si>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</si>
  <si>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</si>
  <si>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</si>
  <si>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</si>
  <si>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</si>
  <si>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</si>
  <si>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</si>
  <si>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</si>
  <si>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</si>
  <si>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</si>
  <si>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</si>
  <si>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</si>
  <si>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</si>
  <si>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</si>
  <si>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</si>
  <si>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</si>
  <si>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</si>
  <si>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</si>
  <si>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</si>
  <si>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</si>
  <si>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</si>
  <si>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</si>
  <si>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</si>
  <si>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</si>
  <si>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</si>
  <si>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</si>
  <si>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</si>
  <si>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</si>
  <si>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</si>
  <si>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</si>
  <si>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</si>
  <si>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</si>
  <si>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</si>
  <si>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</si>
  <si>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</si>
  <si>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</si>
  <si>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</si>
  <si>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</si>
  <si>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</si>
  <si>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</si>
  <si>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</si>
  <si>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</si>
  <si>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</si>
  <si>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</si>
  <si>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</si>
  <si>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</si>
  <si>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</si>
  <si>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</si>
  <si>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</si>
  <si>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</si>
  <si>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</si>
  <si>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</si>
  <si>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</si>
  <si>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</si>
  <si>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</si>
  <si>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</si>
  <si>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</si>
  <si>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</si>
  <si>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</si>
  <si>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</si>
  <si>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</si>
  <si>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</si>
  <si>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</si>
  <si>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</si>
  <si>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</si>
  <si>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</si>
  <si>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</si>
  <si>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</si>
  <si>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</si>
  <si>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</si>
  <si>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</si>
  <si>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</si>
  <si>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</si>
  <si>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</si>
  <si>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</si>
  <si>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</si>
  <si>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</si>
  <si>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</si>
  <si>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</si>
  <si>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</si>
  <si>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</si>
  <si>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</si>
  <si>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</si>
  <si>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</si>
  <si>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</si>
  <si>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</si>
  <si>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</si>
  <si>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</si>
  <si>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</si>
  <si>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</si>
  <si>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</si>
  <si>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</si>
  <si>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</si>
  <si>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</si>
  <si>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</si>
  <si>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</si>
  <si>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</si>
  <si>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</si>
  <si>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</si>
  <si>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</si>
  <si>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</si>
  <si>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</si>
  <si>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</si>
  <si>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</si>
  <si>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</si>
  <si>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</si>
  <si>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</si>
  <si>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</si>
  <si>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</si>
  <si>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</si>
  <si>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</si>
  <si>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</si>
  <si>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</si>
  <si>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</si>
  <si>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</si>
  <si>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</si>
  <si>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</si>
  <si>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</si>
  <si>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</si>
  <si>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</si>
  <si>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</si>
  <si>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</si>
  <si>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</si>
  <si>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</si>
  <si>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</si>
  <si>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</si>
  <si>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</si>
  <si>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</si>
  <si>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</si>
  <si>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</si>
  <si>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</si>
  <si>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</si>
  <si>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</si>
  <si>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</si>
  <si>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</si>
  <si>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</si>
  <si>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</si>
  <si>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</si>
  <si>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</si>
  <si>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</si>
  <si>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</si>
  <si>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</si>
  <si>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</si>
  <si>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</si>
  <si>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</si>
  <si>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</si>
  <si>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</si>
  <si>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</si>
  <si>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</si>
  <si>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</si>
  <si>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</si>
  <si>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</si>
  <si>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</si>
  <si>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</si>
  <si>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</si>
  <si>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</si>
  <si>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</si>
  <si>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</si>
  <si>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</si>
  <si>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</si>
  <si>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</si>
  <si>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</si>
  <si>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</si>
  <si>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</si>
  <si>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</si>
  <si>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</si>
  <si>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</si>
  <si>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</si>
  <si>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</si>
  <si>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</si>
  <si>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</si>
  <si>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</si>
  <si>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</si>
  <si>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</si>
  <si>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</si>
  <si>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</si>
  <si>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</si>
  <si>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</si>
  <si>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</si>
  <si>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</si>
  <si>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</si>
  <si>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</si>
  <si>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</si>
  <si>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</si>
  <si>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</si>
  <si>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</si>
  <si>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</si>
  <si>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</si>
  <si>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</si>
  <si>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</si>
  <si>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</si>
  <si>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</si>
  <si>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</si>
  <si>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</si>
  <si>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</si>
  <si>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</si>
  <si>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</si>
  <si>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</si>
  <si>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</si>
  <si>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</si>
  <si>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</si>
  <si>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</si>
  <si>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</si>
  <si>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</si>
  <si>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</si>
  <si>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</si>
  <si>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</si>
  <si>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</si>
  <si>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</si>
  <si>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</si>
  <si>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</si>
  <si>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</si>
  <si>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</si>
  <si>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</si>
  <si>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</si>
  <si>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</si>
  <si>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</si>
  <si>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</si>
  <si>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</si>
  <si>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</si>
  <si>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</si>
  <si>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</si>
  <si>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</si>
  <si>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</si>
  <si>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</si>
  <si>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</si>
  <si>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</si>
  <si>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</si>
  <si>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</si>
  <si>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</si>
  <si>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</si>
  <si>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</si>
  <si>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</si>
  <si>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</si>
  <si>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</si>
  <si>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</si>
  <si>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</si>
  <si>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</si>
  <si>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</si>
  <si>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</si>
  <si>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</si>
  <si>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</si>
  <si>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</si>
  <si>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</si>
  <si>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</si>
  <si>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</si>
  <si>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</si>
  <si>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</si>
  <si>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</si>
  <si>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</si>
  <si>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</si>
  <si>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</si>
  <si>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</si>
  <si>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</si>
  <si>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</si>
  <si>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</si>
  <si>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</si>
  <si>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</si>
  <si>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</si>
  <si>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</si>
  <si>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</si>
  <si>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</si>
  <si>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</si>
  <si>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</si>
  <si>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</si>
  <si>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</si>
  <si>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</si>
  <si>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</si>
  <si>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</si>
  <si>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</si>
  <si>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</si>
  <si>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</si>
  <si>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</si>
  <si>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</si>
  <si>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</si>
  <si>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</si>
  <si>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</si>
  <si>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</si>
  <si>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</si>
  <si>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</si>
  <si>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</si>
  <si>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</si>
  <si>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</si>
  <si>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</si>
  <si>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</si>
  <si>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</si>
  <si>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</si>
  <si>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</si>
  <si>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</si>
  <si>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</si>
  <si>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</si>
  <si>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</si>
  <si>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</si>
  <si>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</si>
  <si>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</si>
  <si>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</si>
  <si>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</si>
  <si>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</si>
  <si>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</si>
  <si>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</si>
  <si>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</si>
  <si>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</si>
  <si>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</si>
  <si>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</si>
  <si>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</si>
  <si>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</si>
  <si>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</si>
  <si>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</si>
  <si>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</si>
  <si>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</si>
  <si>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</si>
  <si>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</si>
  <si>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</si>
  <si>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</si>
  <si>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</si>
  <si>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</si>
  <si>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</si>
  <si>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</si>
  <si>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</si>
  <si>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</si>
  <si>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</si>
  <si>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</si>
  <si>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</si>
  <si>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</si>
  <si>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</si>
  <si>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</si>
  <si>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</si>
  <si>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</si>
  <si>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</si>
  <si>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</si>
  <si>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</si>
  <si>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</si>
  <si>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</si>
  <si>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</si>
  <si>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</si>
  <si>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</si>
  <si>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</si>
  <si>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</si>
  <si>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</si>
  <si>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</si>
  <si>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</si>
  <si>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</si>
  <si>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</si>
  <si>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</si>
  <si>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</si>
  <si>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</si>
  <si>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</si>
  <si>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</si>
  <si>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</si>
  <si>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</si>
  <si>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</si>
  <si>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</si>
  <si>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</si>
  <si>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</si>
  <si>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</si>
  <si>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</si>
  <si>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</si>
  <si>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</si>
  <si>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</si>
  <si>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</si>
  <si>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</si>
  <si>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</si>
  <si>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</si>
  <si>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</si>
  <si>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</si>
  <si>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</si>
  <si>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</si>
  <si>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</si>
  <si>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</si>
  <si>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</si>
  <si>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</si>
  <si>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</si>
  <si>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</si>
  <si>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</si>
  <si>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</si>
  <si>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</si>
  <si>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</si>
  <si>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</si>
  <si>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</si>
  <si>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</si>
  <si>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</si>
  <si>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</si>
  <si>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</si>
  <si>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</si>
  <si>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</si>
  <si>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</si>
  <si>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</si>
  <si>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</si>
  <si>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</si>
  <si>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</si>
  <si>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</si>
  <si>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</si>
  <si>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</si>
  <si>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</si>
  <si>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</si>
  <si>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</si>
  <si>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</si>
  <si>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</si>
  <si>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</si>
  <si>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</si>
  <si>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</si>
  <si>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</si>
  <si>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</si>
  <si>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</si>
  <si>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</si>
  <si>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</si>
  <si>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</si>
  <si>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</si>
  <si>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</si>
  <si>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</si>
  <si>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</si>
  <si>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</si>
  <si>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</si>
  <si>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</si>
  <si>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</si>
  <si>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</si>
  <si>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</si>
  <si>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</si>
  <si>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</si>
  <si>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</si>
  <si>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</si>
  <si>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</si>
  <si>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</si>
  <si>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</si>
  <si>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</si>
  <si>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</si>
  <si>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</si>
  <si>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</si>
  <si>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</si>
  <si>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</si>
  <si>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</si>
  <si>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</si>
  <si>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</si>
  <si>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</si>
  <si>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</si>
  <si>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</si>
  <si>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</si>
  <si>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</si>
  <si>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</si>
  <si>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</si>
  <si>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</si>
  <si>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</si>
  <si>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</si>
  <si>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</si>
  <si>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</si>
  <si>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</si>
  <si>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</si>
  <si>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</si>
  <si>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</si>
  <si>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</si>
  <si>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</si>
  <si>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</si>
  <si>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</si>
  <si>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</si>
  <si>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</si>
  <si>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</si>
  <si>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</si>
  <si>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</si>
  <si>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</si>
  <si>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</si>
  <si>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</si>
  <si>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</si>
  <si>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</si>
  <si>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</si>
  <si>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</si>
  <si>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</si>
  <si>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</si>
  <si>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</si>
  <si>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</si>
  <si>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</si>
  <si>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</si>
  <si>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</si>
  <si>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</si>
  <si>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</si>
  <si>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</si>
  <si>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</si>
  <si>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</si>
  <si>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</si>
  <si>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</si>
  <si>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</si>
  <si>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</si>
  <si>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</si>
  <si>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</si>
  <si>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</si>
  <si>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</si>
  <si>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</si>
  <si>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</si>
  <si>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</si>
  <si>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</si>
  <si>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</si>
  <si>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</si>
  <si>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</si>
  <si>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</si>
  <si>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</si>
  <si>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</si>
  <si>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</si>
  <si>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</si>
  <si>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</si>
  <si>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</si>
  <si>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</si>
  <si>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</si>
  <si>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</si>
  <si>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</si>
  <si>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</si>
  <si>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</si>
  <si>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</si>
  <si>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</si>
  <si>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</si>
  <si>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</si>
  <si>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</si>
  <si>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</si>
  <si>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</si>
  <si>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</si>
  <si>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</si>
  <si>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</si>
  <si>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</si>
  <si>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</si>
  <si>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</si>
  <si>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</si>
  <si>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</si>
  <si>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</si>
  <si>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</si>
  <si>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</si>
  <si>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</si>
  <si>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</si>
  <si>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</si>
  <si>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</si>
  <si>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</si>
  <si>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</si>
  <si>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</si>
  <si>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</si>
  <si>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</si>
  <si>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</si>
  <si>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</si>
  <si>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</si>
  <si>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</si>
  <si>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</si>
  <si>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</si>
  <si>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</si>
  <si>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</si>
  <si>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</si>
  <si>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</si>
  <si>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</si>
  <si>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</si>
  <si>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</si>
  <si>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</si>
  <si>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</si>
  <si>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</si>
  <si>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</si>
  <si>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</si>
  <si>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</si>
  <si>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</si>
  <si>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</si>
  <si>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</si>
  <si>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</si>
  <si>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</si>
  <si>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</si>
  <si>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</si>
  <si>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</si>
  <si>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</si>
  <si>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</si>
  <si>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</si>
  <si>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</si>
  <si>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</si>
  <si>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</si>
  <si>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</si>
  <si>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</si>
  <si>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</si>
  <si>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</si>
  <si>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</si>
  <si>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</si>
  <si>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</si>
  <si>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</si>
  <si>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</si>
  <si>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</si>
  <si>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</si>
  <si>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</si>
  <si>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</si>
  <si>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</si>
  <si>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</si>
  <si>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</si>
  <si>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</si>
  <si>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</si>
  <si>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</si>
  <si>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</si>
  <si>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</si>
  <si>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</si>
  <si>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</si>
  <si>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</si>
  <si>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</si>
  <si>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</si>
  <si>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</si>
  <si>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</si>
  <si>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</si>
  <si>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</si>
  <si>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</si>
  <si>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</si>
  <si>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</si>
  <si>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</si>
  <si>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</si>
  <si>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</si>
  <si>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</si>
  <si>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</si>
  <si>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</si>
  <si>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</si>
  <si>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</si>
  <si>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</si>
  <si>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</si>
  <si>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</si>
  <si>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</si>
  <si>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</si>
  <si>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</si>
  <si>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</si>
  <si>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</si>
  <si>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</si>
  <si>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</si>
  <si>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</si>
  <si>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</si>
  <si>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</si>
  <si>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</si>
  <si>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</si>
  <si>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</si>
  <si>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</si>
  <si>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</si>
  <si>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</si>
  <si>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</si>
  <si>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</si>
  <si>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</si>
  <si>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</si>
  <si>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</si>
  <si>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</si>
  <si>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</si>
  <si>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</si>
  <si>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</si>
  <si>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</si>
  <si>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</si>
  <si>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</si>
  <si>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</si>
  <si>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</si>
  <si>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</si>
  <si>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</si>
  <si>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</si>
  <si>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</si>
  <si>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</si>
  <si>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</si>
  <si>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</si>
  <si>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</si>
  <si>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</si>
  <si>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</si>
  <si>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</si>
  <si>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</si>
  <si>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</si>
  <si>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</si>
  <si>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</si>
  <si>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</si>
  <si>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</si>
  <si>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</si>
  <si>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</si>
  <si>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</si>
  <si>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</si>
  <si>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</si>
  <si>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</si>
  <si>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</si>
  <si>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</si>
  <si>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</si>
  <si>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</si>
  <si>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</si>
  <si>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</si>
  <si>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</si>
  <si>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</si>
  <si>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</si>
  <si>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</si>
  <si>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</si>
  <si>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</si>
  <si>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</si>
  <si>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</si>
  <si>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</si>
  <si>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</si>
  <si>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</si>
  <si>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</si>
  <si>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</si>
  <si>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</si>
  <si>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</si>
  <si>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</si>
  <si>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</si>
  <si>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</si>
  <si>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</si>
  <si>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</si>
  <si>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</si>
  <si>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</si>
  <si>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</si>
  <si>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</si>
  <si>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</si>
  <si>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</si>
  <si>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</si>
  <si>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</si>
  <si>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</si>
  <si>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</si>
  <si>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</si>
  <si>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</si>
  <si>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</si>
  <si>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</si>
  <si>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</si>
  <si>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</si>
  <si>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</si>
  <si>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</si>
  <si>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</si>
  <si>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</si>
  <si>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</si>
  <si>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</si>
  <si>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</si>
  <si>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</si>
  <si>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</si>
  <si>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</si>
  <si>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</si>
  <si>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</si>
  <si>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</si>
  <si>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</si>
  <si>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</si>
  <si>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</si>
  <si>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</si>
  <si>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</si>
  <si>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</si>
  <si>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</si>
  <si>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</si>
  <si>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</si>
  <si>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</si>
  <si>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</si>
  <si>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</si>
  <si>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</si>
  <si>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</si>
  <si>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</si>
  <si>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</si>
  <si>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</si>
  <si>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</si>
  <si>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</si>
  <si>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</si>
  <si>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</si>
  <si>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</si>
  <si>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</si>
  <si>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</si>
  <si>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</si>
  <si>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</si>
  <si>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</si>
  <si>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</si>
  <si>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</si>
  <si>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</si>
  <si>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</si>
  <si>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</si>
  <si>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</si>
  <si>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</si>
  <si>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</si>
  <si>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</si>
  <si>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</si>
  <si>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</si>
  <si>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</si>
  <si>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</si>
  <si>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</si>
  <si>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</si>
  <si>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</si>
  <si>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</si>
  <si>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</si>
  <si>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</si>
  <si>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</si>
  <si>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</si>
  <si>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</si>
  <si>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</si>
  <si>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</si>
  <si>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</si>
  <si>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</si>
  <si>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</si>
  <si>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</si>
  <si>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</si>
  <si>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</si>
  <si>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</si>
  <si>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</si>
  <si>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</si>
  <si>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</si>
  <si>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</si>
  <si>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</si>
  <si>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</si>
  <si>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</si>
  <si>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</si>
  <si>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</si>
  <si>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</si>
  <si>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</si>
  <si>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</si>
  <si>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</si>
  <si>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</si>
  <si>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</si>
  <si>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</si>
  <si>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</si>
  <si>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</si>
  <si>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</si>
  <si>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</si>
  <si>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</si>
  <si>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</si>
  <si>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</si>
  <si>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</si>
  <si>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</si>
  <si>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</si>
  <si>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</si>
  <si>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</si>
  <si>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</si>
  <si>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</si>
  <si>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</si>
  <si>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</si>
  <si>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</si>
  <si>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</si>
  <si>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</si>
  <si>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</si>
  <si>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</si>
  <si>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</si>
  <si>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</si>
  <si>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</si>
  <si>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</si>
  <si>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</si>
  <si>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</si>
  <si>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</si>
  <si>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</si>
  <si>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</si>
  <si>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</si>
  <si>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</si>
  <si>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</si>
  <si>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</si>
  <si>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</si>
  <si>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</si>
  <si>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</si>
  <si>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</si>
  <si>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</si>
  <si>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</si>
  <si>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</si>
  <si>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</si>
  <si>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</si>
  <si>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</si>
  <si>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</si>
  <si>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</si>
  <si>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</si>
  <si>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</si>
  <si>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</si>
  <si>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</si>
  <si>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</si>
  <si>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</si>
  <si>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</si>
  <si>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</si>
  <si>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</si>
  <si>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</si>
  <si>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</si>
  <si>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</si>
  <si>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</si>
  <si>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</si>
  <si>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</si>
  <si>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</si>
  <si>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</si>
  <si>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</si>
  <si>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</si>
  <si>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</si>
  <si>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</si>
  <si>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</si>
  <si>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</si>
  <si>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</si>
  <si>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</si>
  <si>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</si>
  <si>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</si>
  <si>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</si>
  <si>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</si>
  <si>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</si>
  <si>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</si>
  <si>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</si>
  <si>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</si>
  <si>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</si>
  <si>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</si>
  <si>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</si>
  <si>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</si>
  <si>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</si>
  <si>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</si>
  <si>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</si>
  <si>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</si>
  <si>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</si>
  <si>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</si>
  <si>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</si>
  <si>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</si>
  <si>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</si>
  <si>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</si>
  <si>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</si>
  <si>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</si>
  <si>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</si>
  <si>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</si>
  <si>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</si>
  <si>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</si>
  <si>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</si>
  <si>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</si>
  <si>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</si>
  <si>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</si>
  <si>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</si>
  <si>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</si>
  <si>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</si>
  <si>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</si>
  <si>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</si>
  <si>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</si>
  <si>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</si>
  <si>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</si>
  <si>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</si>
  <si>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</si>
  <si>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</si>
  <si>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</si>
  <si>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</si>
  <si>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</si>
  <si>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</si>
  <si>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</si>
  <si>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</si>
  <si>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</si>
  <si>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</si>
  <si>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</si>
  <si>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</si>
  <si>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</si>
  <si>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</si>
  <si>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</si>
  <si>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</si>
  <si>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</si>
  <si>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</si>
  <si>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</si>
  <si>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</si>
  <si>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</si>
  <si>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</si>
  <si>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</si>
  <si>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</si>
  <si>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</si>
  <si>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</si>
  <si>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</si>
  <si>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</si>
  <si>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</si>
  <si>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</si>
  <si>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</si>
  <si>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</si>
  <si>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</si>
  <si>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</si>
  <si>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</si>
  <si>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</si>
  <si>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</si>
  <si>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</si>
  <si>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</si>
  <si>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</si>
  <si>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</si>
  <si>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</si>
  <si>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</si>
  <si>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</si>
  <si>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</si>
  <si>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</si>
  <si>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</si>
  <si>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</si>
  <si>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</si>
  <si>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</si>
  <si>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</si>
  <si>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</si>
  <si>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</si>
  <si>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</si>
  <si>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</si>
  <si>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</si>
  <si>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</si>
  <si>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</si>
  <si>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</si>
  <si>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</si>
  <si>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</si>
  <si>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</si>
  <si>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</si>
  <si>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</si>
  <si>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</si>
  <si>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</si>
  <si>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</si>
  <si>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</si>
  <si>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</si>
  <si>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</si>
  <si>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</si>
  <si>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</si>
  <si>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</si>
  <si>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</si>
  <si>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</si>
  <si>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</si>
  <si>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</si>
  <si>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</si>
  <si>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</si>
  <si>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</si>
  <si>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</si>
  <si>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</si>
  <si>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</si>
  <si>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</si>
  <si>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</si>
  <si>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</si>
  <si>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</si>
  <si>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</si>
  <si>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</si>
  <si>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</si>
  <si>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</si>
  <si>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</si>
  <si>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</si>
  <si>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</si>
  <si>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</si>
  <si>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</si>
  <si>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</si>
  <si>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</si>
  <si>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</si>
  <si>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</si>
  <si>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</si>
  <si>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</si>
  <si>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</si>
  <si>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</si>
  <si>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</si>
  <si>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</si>
  <si>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</si>
  <si>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</si>
  <si>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</si>
  <si>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</si>
  <si>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</si>
  <si>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</si>
  <si>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</si>
  <si>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</si>
  <si>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</si>
  <si>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</si>
  <si>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</si>
  <si>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</si>
  <si>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</si>
  <si>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</si>
  <si>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</si>
  <si>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</si>
  <si>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</si>
  <si>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</si>
  <si>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</si>
  <si>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</si>
  <si>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</si>
  <si>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</si>
  <si>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</si>
  <si>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</si>
  <si>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</si>
  <si>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</si>
  <si>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</si>
  <si>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</si>
  <si>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</si>
  <si>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</si>
  <si>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</si>
  <si>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</si>
  <si>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</si>
  <si>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</si>
  <si>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</si>
  <si>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</si>
  <si>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</si>
  <si>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</si>
  <si>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</si>
  <si>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</si>
  <si>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</si>
  <si>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</si>
  <si>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</si>
  <si>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</si>
  <si>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</si>
  <si>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</si>
  <si>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</si>
  <si>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</si>
  <si>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</si>
  <si>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</si>
  <si>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</si>
  <si>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</si>
  <si>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</si>
  <si>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</si>
  <si>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</si>
  <si>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</si>
  <si>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</si>
  <si>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</si>
  <si>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</si>
  <si>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</si>
  <si>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</si>
  <si>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</si>
  <si>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</si>
  <si>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</si>
  <si>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</si>
  <si>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</si>
  <si>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</si>
  <si>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</si>
  <si>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</si>
  <si>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</si>
  <si>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</si>
  <si>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</si>
  <si>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</si>
  <si>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</si>
  <si>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</si>
  <si>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</si>
  <si>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</si>
  <si>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</si>
  <si>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</si>
  <si>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</si>
  <si>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</si>
  <si>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</si>
  <si>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</si>
  <si>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</si>
  <si>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</si>
  <si>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</si>
  <si>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</si>
  <si>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</si>
  <si>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</si>
  <si>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</si>
  <si>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</si>
  <si>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</si>
  <si>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</si>
  <si>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</si>
  <si>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</si>
  <si>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</si>
  <si>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</si>
  <si>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</si>
  <si>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</si>
  <si>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</si>
  <si>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</si>
  <si>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</si>
  <si>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</si>
  <si>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</si>
  <si>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</si>
  <si>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</si>
  <si>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</si>
  <si>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</si>
  <si>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</si>
  <si>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</si>
  <si>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</si>
  <si>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</si>
  <si>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</si>
  <si>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</si>
  <si>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</si>
  <si>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</si>
  <si>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</si>
  <si>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</si>
  <si>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</si>
  <si>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</si>
  <si>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</si>
  <si>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</si>
  <si>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</si>
  <si>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</si>
  <si>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</si>
  <si>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</si>
  <si>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</si>
  <si>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</si>
  <si>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</si>
  <si>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</si>
  <si>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</si>
  <si>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</si>
  <si>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</si>
  <si>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</si>
  <si>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</si>
  <si>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</si>
  <si>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</si>
  <si>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</si>
  <si>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</si>
  <si>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</si>
  <si>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</si>
  <si>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</si>
  <si>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</si>
  <si>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</si>
  <si>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</si>
  <si>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</si>
  <si>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</si>
  <si>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</si>
  <si>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</si>
  <si>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</si>
  <si>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</si>
  <si>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</si>
  <si>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</si>
  <si>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</si>
  <si>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</si>
  <si>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</si>
  <si>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</si>
  <si>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</si>
  <si>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</si>
  <si>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</si>
  <si>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</si>
  <si>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</si>
  <si>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</si>
  <si>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</si>
  <si>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</si>
  <si>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</si>
  <si>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</si>
  <si>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</si>
  <si>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</si>
  <si>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</si>
  <si>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</si>
  <si>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</si>
  <si>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</si>
  <si>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</si>
  <si>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</si>
  <si>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</si>
  <si>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</si>
  <si>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</si>
  <si>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</si>
  <si>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</si>
  <si>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</si>
  <si>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</si>
  <si>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</si>
  <si>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</si>
  <si>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</si>
  <si>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</si>
  <si>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</si>
  <si>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</si>
  <si>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</si>
  <si>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</si>
  <si>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</si>
  <si>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</si>
  <si>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</si>
  <si>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</si>
  <si>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</si>
  <si>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</si>
  <si>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</si>
  <si>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</si>
  <si>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</si>
  <si>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</si>
  <si>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</si>
  <si>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</si>
  <si>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</si>
  <si>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</si>
  <si>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</si>
  <si>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</si>
  <si>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</si>
  <si>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</si>
  <si>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</si>
  <si>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</si>
  <si>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</si>
  <si>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</si>
  <si>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</si>
  <si>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</si>
  <si>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</si>
  <si>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</si>
  <si>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</si>
  <si>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</si>
  <si>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</si>
  <si>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</si>
  <si>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</si>
  <si>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</si>
  <si>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</si>
  <si>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</si>
  <si>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</si>
  <si>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</si>
  <si>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</si>
  <si>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</si>
  <si>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</si>
  <si>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</si>
  <si>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</si>
  <si>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</si>
  <si>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</si>
  <si>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</si>
  <si>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</si>
  <si>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</si>
  <si>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</si>
  <si>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</si>
  <si>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</si>
  <si>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</si>
  <si>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</si>
  <si>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</si>
  <si>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</si>
  <si>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</si>
  <si>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</si>
  <si>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</si>
  <si>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</si>
  <si>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</si>
  <si>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</si>
  <si>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</si>
  <si>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</si>
  <si>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</si>
  <si>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</si>
  <si>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</si>
  <si>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</si>
  <si>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</si>
  <si>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</si>
  <si>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</si>
  <si>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</si>
  <si>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</si>
  <si>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</si>
  <si>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</si>
  <si>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</si>
  <si>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</si>
  <si>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</si>
  <si>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</si>
  <si>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</si>
  <si>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</si>
  <si>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</si>
  <si>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</si>
  <si>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</si>
  <si>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</si>
  <si>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</si>
  <si>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</si>
  <si>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</si>
  <si>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</si>
  <si>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</si>
  <si>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</si>
  <si>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</si>
  <si>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</si>
  <si>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</si>
  <si>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</si>
  <si>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</si>
  <si>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</si>
  <si>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</si>
  <si>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</si>
  <si>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</si>
  <si>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</si>
  <si>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</si>
  <si>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</si>
  <si>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</si>
  <si>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</si>
  <si>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</si>
  <si>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</si>
  <si>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</si>
  <si>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</si>
  <si>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</si>
  <si>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</si>
  <si>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</si>
  <si>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</si>
  <si>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</si>
  <si>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</si>
  <si>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</si>
  <si>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</si>
  <si>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</si>
  <si>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</si>
  <si>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</si>
  <si>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</si>
  <si>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</si>
  <si>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</si>
  <si>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</si>
  <si>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</si>
  <si>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</si>
  <si>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</si>
  <si>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</si>
  <si>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</si>
  <si>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</si>
  <si>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</si>
  <si>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</si>
  <si>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</si>
  <si>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</si>
  <si>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</si>
  <si>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</si>
  <si>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</si>
  <si>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</si>
  <si>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</si>
  <si>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</si>
  <si>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</si>
  <si>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</si>
  <si>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</si>
  <si>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</si>
  <si>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</si>
  <si>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</si>
  <si>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</si>
  <si>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</si>
  <si>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</si>
  <si>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</si>
  <si>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</si>
  <si>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</si>
  <si>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</si>
  <si>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</si>
  <si>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</si>
  <si>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</si>
  <si>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</si>
  <si>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</si>
  <si>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</si>
  <si>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</si>
  <si>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</si>
  <si>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</si>
  <si>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</si>
  <si>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</si>
  <si>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</si>
  <si>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</si>
  <si>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</si>
  <si>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</si>
  <si>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</si>
  <si>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</si>
  <si>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</si>
  <si>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</si>
  <si>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</si>
  <si>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</si>
  <si>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</si>
  <si>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</si>
  <si>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</si>
  <si>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</si>
  <si>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</si>
  <si>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</si>
  <si>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</si>
  <si>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</si>
  <si>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</si>
  <si>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</si>
  <si>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</si>
  <si>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</si>
  <si>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</si>
  <si>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</si>
  <si>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</si>
  <si>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</si>
  <si>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</si>
  <si>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</si>
  <si>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</si>
  <si>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</si>
  <si>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</si>
  <si>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</si>
  <si>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</si>
  <si>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</si>
  <si>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</si>
  <si>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</si>
  <si>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</si>
  <si>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</si>
  <si>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</si>
  <si>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</si>
  <si>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</si>
  <si>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</si>
  <si>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</si>
  <si>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</si>
  <si>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</si>
  <si>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</si>
  <si>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</si>
  <si>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</si>
  <si>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</si>
  <si>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</si>
  <si>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</si>
  <si>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</si>
  <si>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</si>
  <si>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</si>
  <si>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</si>
  <si>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</si>
  <si>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</si>
  <si>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</si>
  <si>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</si>
  <si>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</si>
  <si>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</si>
  <si>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</si>
  <si>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</si>
  <si>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</si>
  <si>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</si>
  <si>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</si>
  <si>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</si>
  <si>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</si>
  <si>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</si>
  <si>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</si>
  <si>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</si>
  <si>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</si>
  <si>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</si>
  <si>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</si>
  <si>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</si>
  <si>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</si>
  <si>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</si>
  <si>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</si>
  <si>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</si>
  <si>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</si>
  <si>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</si>
  <si>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</si>
  <si>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</si>
  <si>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</si>
  <si>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</si>
  <si>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</si>
  <si>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</si>
  <si>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</si>
  <si>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</si>
  <si>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</si>
  <si>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</si>
  <si>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</si>
  <si>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</si>
  <si>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</si>
  <si>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</si>
  <si>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</si>
  <si>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</si>
  <si>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</si>
  <si>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</si>
  <si>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</si>
  <si>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</si>
  <si>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</si>
  <si>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</si>
  <si>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</si>
  <si>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</si>
  <si>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</si>
  <si>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</si>
  <si>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</si>
  <si>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</si>
  <si>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</si>
  <si>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</si>
  <si>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</si>
  <si>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</si>
  <si>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</si>
  <si>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</si>
  <si>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</si>
  <si>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</si>
  <si>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</si>
  <si>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</si>
  <si>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</si>
  <si>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</si>
  <si>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</si>
  <si>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</si>
  <si>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</si>
  <si>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</si>
  <si>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</si>
  <si>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</si>
  <si>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</si>
  <si>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</si>
  <si>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</si>
  <si>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</si>
  <si>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</si>
  <si>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</si>
  <si>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</si>
  <si>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</si>
  <si>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</si>
  <si>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</si>
  <si>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</si>
  <si>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</si>
  <si>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</si>
  <si>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</si>
  <si>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</si>
  <si>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</si>
  <si>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</si>
  <si>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</si>
  <si>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</si>
  <si>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</si>
  <si>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</si>
  <si>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</si>
  <si>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</si>
  <si>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</si>
  <si>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</si>
  <si>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</si>
  <si>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</si>
  <si>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</si>
  <si>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</si>
  <si>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</si>
  <si>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</si>
  <si>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</si>
  <si>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</si>
  <si>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</si>
  <si>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</si>
  <si>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</si>
  <si>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</si>
  <si>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</si>
  <si>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</si>
  <si>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</si>
  <si>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</si>
  <si>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</si>
  <si>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</si>
  <si>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</si>
  <si>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</si>
  <si>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</si>
  <si>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</si>
  <si>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</si>
  <si>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</si>
  <si>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</si>
  <si>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</si>
  <si>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</si>
  <si>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</si>
  <si>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</si>
  <si>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</si>
  <si>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</si>
  <si>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</si>
  <si>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</si>
  <si>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</si>
  <si>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</si>
  <si>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</si>
  <si>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</si>
  <si>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</si>
  <si>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</si>
  <si>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</si>
  <si>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</si>
  <si>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</si>
  <si>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</si>
  <si>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</si>
  <si>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</si>
  <si>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</si>
  <si>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</si>
  <si>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</si>
  <si>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</si>
  <si>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</si>
  <si>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</si>
  <si>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</si>
  <si>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</si>
  <si>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</si>
  <si>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</si>
  <si>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</si>
  <si>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</si>
  <si>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</si>
  <si>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</si>
  <si>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</si>
  <si>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</si>
  <si>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</si>
  <si>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</si>
  <si>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</si>
  <si>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</si>
  <si>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</si>
  <si>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</si>
  <si>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</si>
  <si>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</si>
  <si>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</si>
  <si>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</si>
  <si>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</si>
  <si>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</si>
  <si>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</si>
  <si>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</si>
  <si>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</si>
  <si>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</si>
  <si>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</si>
  <si>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</si>
  <si>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</si>
  <si>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</si>
  <si>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</si>
  <si>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</si>
  <si>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</si>
  <si>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</si>
  <si>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</si>
  <si>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</si>
  <si>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</si>
  <si>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</si>
  <si>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</si>
  <si>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</si>
  <si>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</si>
  <si>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</si>
  <si>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</si>
  <si>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</si>
  <si>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</si>
  <si>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</si>
  <si>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</si>
  <si>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</si>
  <si>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</si>
  <si>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</si>
  <si>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</si>
  <si>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</si>
  <si>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</si>
  <si>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</si>
  <si>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</si>
  <si>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</si>
  <si>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</si>
  <si>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</si>
  <si>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</si>
  <si>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</si>
  <si>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</si>
  <si>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</si>
  <si>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</si>
  <si>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</si>
  <si>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</si>
  <si>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</si>
  <si>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</si>
  <si>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</si>
  <si>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</si>
  <si>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</si>
  <si>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</si>
  <si>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</si>
  <si>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</si>
  <si>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</si>
  <si>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</si>
  <si>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</si>
  <si>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</si>
  <si>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</si>
  <si>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</si>
  <si>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</si>
  <si>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</si>
  <si>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</si>
  <si>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</si>
  <si>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</si>
  <si>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</si>
  <si>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</si>
  <si>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</si>
  <si>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</si>
  <si>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</si>
  <si>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</si>
  <si>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</si>
  <si>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</si>
  <si>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</si>
  <si>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</si>
  <si>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</si>
  <si>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</si>
  <si>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</si>
  <si>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</si>
  <si>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</si>
  <si>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</si>
  <si>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</si>
  <si>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</si>
  <si>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</si>
  <si>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</si>
  <si>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</si>
  <si>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</si>
  <si>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</si>
  <si>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</si>
  <si>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</si>
  <si>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</si>
  <si>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</si>
  <si>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</si>
  <si>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</si>
  <si>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</si>
  <si>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</si>
  <si>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</si>
  <si>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</si>
  <si>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</si>
  <si>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</si>
  <si>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</si>
  <si>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</si>
  <si>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</si>
  <si>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</si>
  <si>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</si>
  <si>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</si>
  <si>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</si>
  <si>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</si>
  <si>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</si>
  <si>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</si>
  <si>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</si>
  <si>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</si>
  <si>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</si>
  <si>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</si>
  <si>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</si>
  <si>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</si>
  <si>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</si>
  <si>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</si>
  <si>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</si>
  <si>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</si>
  <si>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</si>
  <si>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</si>
  <si>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</si>
  <si>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</si>
  <si>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</si>
  <si>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</si>
  <si>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</si>
  <si>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</si>
  <si>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</si>
  <si>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</si>
  <si>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</si>
  <si>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</si>
  <si>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</si>
  <si>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</si>
  <si>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</si>
  <si>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</si>
  <si>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</si>
  <si>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</si>
  <si>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</si>
  <si>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</si>
  <si>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</si>
  <si>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</si>
  <si>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</si>
  <si>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</si>
  <si>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</si>
  <si>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</si>
  <si>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</si>
  <si>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</si>
  <si>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</si>
  <si>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</si>
  <si>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</si>
  <si>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</si>
  <si>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</si>
  <si>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</si>
  <si>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</si>
  <si>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</si>
  <si>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</si>
  <si>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</si>
  <si>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</si>
  <si>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</si>
  <si>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</si>
  <si>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</si>
  <si>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</si>
  <si>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</si>
  <si>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</si>
  <si>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</si>
  <si>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</si>
  <si>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</si>
  <si>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</si>
  <si>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</si>
  <si>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</si>
  <si>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</si>
  <si>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</si>
  <si>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</si>
  <si>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</si>
  <si>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</si>
  <si>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</si>
  <si>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</si>
  <si>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</si>
  <si>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</si>
  <si>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</si>
  <si>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</si>
  <si>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</si>
  <si>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</si>
  <si>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</si>
  <si>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</si>
  <si>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</si>
  <si>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</si>
  <si>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</si>
  <si>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</si>
  <si>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</si>
  <si>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</si>
  <si>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</si>
  <si>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</si>
  <si>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</si>
  <si>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</si>
  <si>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</si>
  <si>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</si>
  <si>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</si>
  <si>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</si>
  <si>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</si>
  <si>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</si>
  <si>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</si>
  <si>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</si>
  <si>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</si>
  <si>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</si>
  <si>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</si>
  <si>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</si>
  <si>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</si>
  <si>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</si>
  <si>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</si>
  <si>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</si>
  <si>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</si>
  <si>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</si>
  <si>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</si>
  <si>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</si>
  <si>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</si>
  <si>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</si>
  <si>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</si>
  <si>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</si>
  <si>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</si>
  <si>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</si>
  <si>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</si>
  <si>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</si>
  <si>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</si>
  <si>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</si>
  <si>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</si>
  <si>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</si>
  <si>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</si>
  <si>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</si>
  <si>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</si>
  <si>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</si>
  <si>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</si>
  <si>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</si>
  <si>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</si>
  <si>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</si>
  <si>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</si>
  <si>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</si>
  <si>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</si>
  <si>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</si>
  <si>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</si>
  <si>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</si>
  <si>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</si>
  <si>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</si>
  <si>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</si>
  <si>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</si>
  <si>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</si>
  <si>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</si>
  <si>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</si>
  <si>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</si>
  <si>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</si>
  <si>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</si>
  <si>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</si>
  <si>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</si>
  <si>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</si>
  <si>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</si>
  <si>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</si>
  <si>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</si>
  <si>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</si>
  <si>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</si>
  <si>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</si>
  <si>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</si>
  <si>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</si>
  <si>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</si>
  <si>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</si>
  <si>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</si>
  <si>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</si>
  <si>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</si>
  <si>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</si>
  <si>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</si>
  <si>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</si>
  <si>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</si>
  <si>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</si>
  <si>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</si>
  <si>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</si>
  <si>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</si>
  <si>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</si>
  <si>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</si>
  <si>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</si>
  <si>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</si>
  <si>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</si>
  <si>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</si>
  <si>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</si>
  <si>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</si>
  <si>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</si>
  <si>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</si>
  <si>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</si>
  <si>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</si>
  <si>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</si>
  <si>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</si>
  <si>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</si>
  <si>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</si>
  <si>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</si>
  <si>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</si>
  <si>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</si>
  <si>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</si>
  <si>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</si>
  <si>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</si>
  <si>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</si>
  <si>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</si>
  <si>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</si>
  <si>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</si>
  <si>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</si>
  <si>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</si>
  <si>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</si>
  <si>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</si>
  <si>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</si>
  <si>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</si>
  <si>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</si>
  <si>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</si>
  <si>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</si>
  <si>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</si>
  <si>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</si>
  <si>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</si>
  <si>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</si>
  <si>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</si>
  <si>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</si>
  <si>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</si>
  <si>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</si>
  <si>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</si>
  <si>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</si>
  <si>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</si>
  <si>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</si>
  <si>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</si>
  <si>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</si>
  <si>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</si>
  <si>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</si>
  <si>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</si>
  <si>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</si>
  <si>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</si>
  <si>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</si>
  <si>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</si>
  <si>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</si>
  <si>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</si>
  <si>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</si>
  <si>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</si>
  <si>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</si>
  <si>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</si>
  <si>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</si>
  <si>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</si>
  <si>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</si>
  <si>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</si>
  <si>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</si>
  <si>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</si>
  <si>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</si>
  <si>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</si>
  <si>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</si>
  <si>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</si>
  <si>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</si>
  <si>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</si>
  <si>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</si>
  <si>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</si>
  <si>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</si>
  <si>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</si>
  <si>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</si>
  <si>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</si>
  <si>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</si>
  <si>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</si>
  <si>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</si>
  <si>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</si>
  <si>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</si>
  <si>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</si>
  <si>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</si>
  <si>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</si>
  <si>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</si>
  <si>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</si>
  <si>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</si>
  <si>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</si>
  <si>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</si>
  <si>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</si>
  <si>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</si>
  <si>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</si>
  <si>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</si>
  <si>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</si>
  <si>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</si>
  <si>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</si>
  <si>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</si>
  <si>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</si>
  <si>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</si>
  <si>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</si>
  <si>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</si>
  <si>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</si>
  <si>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</si>
  <si>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</si>
  <si>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</si>
  <si>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</si>
  <si>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</si>
  <si>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</si>
  <si>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</si>
  <si>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</si>
  <si>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</si>
  <si>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</si>
  <si>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</si>
  <si>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</si>
  <si>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</si>
  <si>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</si>
  <si>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</si>
  <si>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</si>
  <si>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</si>
  <si>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</si>
  <si>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</si>
  <si>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</si>
  <si>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</si>
  <si>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</si>
  <si>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</si>
  <si>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</si>
  <si>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</si>
  <si>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</si>
  <si>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</si>
  <si>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</si>
  <si>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</si>
  <si>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</si>
  <si>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</si>
  <si>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</si>
  <si>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</si>
  <si>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</si>
  <si>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</si>
  <si>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</si>
  <si>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</si>
  <si>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</si>
  <si>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</si>
  <si>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</si>
  <si>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</si>
  <si>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</si>
  <si>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</si>
  <si>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</si>
  <si>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</si>
  <si>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</si>
  <si>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</si>
  <si>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</si>
  <si>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</si>
  <si>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</si>
  <si>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</si>
  <si>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</si>
  <si>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</si>
  <si>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</si>
  <si>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</si>
  <si>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</si>
  <si>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</si>
  <si>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</si>
  <si>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</si>
  <si>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</si>
  <si>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</si>
  <si>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</si>
  <si>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</si>
  <si>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</si>
  <si>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</si>
  <si>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</si>
  <si>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</si>
  <si>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</si>
  <si>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</si>
  <si>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</si>
  <si>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</si>
  <si>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</si>
  <si>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</si>
  <si>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</si>
  <si>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</si>
  <si>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</si>
  <si>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</si>
  <si>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</si>
  <si>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</si>
  <si>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</si>
  <si>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</si>
  <si>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</si>
  <si>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</si>
  <si>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</si>
  <si>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</si>
  <si>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</si>
  <si>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</si>
  <si>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</si>
  <si>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</si>
  <si>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</si>
  <si>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</si>
  <si>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</si>
  <si>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</si>
  <si>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</si>
  <si>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</si>
  <si>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</si>
  <si>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</si>
  <si>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</si>
  <si>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</si>
  <si>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</si>
  <si>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</si>
  <si>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</si>
  <si>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</si>
  <si>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</si>
  <si>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</si>
  <si>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</si>
  <si>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</si>
  <si>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</si>
  <si>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</si>
  <si>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</si>
  <si>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</si>
  <si>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</si>
  <si>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</si>
  <si>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</si>
  <si>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</si>
  <si>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</si>
  <si>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</si>
  <si>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</si>
  <si>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</si>
  <si>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</si>
  <si>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</si>
  <si>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</si>
  <si>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</si>
  <si>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</si>
  <si>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</si>
  <si>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</si>
  <si>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</si>
  <si>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</si>
  <si>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</si>
  <si>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</si>
  <si>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</si>
  <si>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</si>
  <si>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</si>
  <si>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</si>
  <si>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</si>
  <si>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</si>
  <si>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</si>
  <si>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</si>
  <si>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</si>
  <si>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</si>
  <si>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</si>
  <si>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</si>
  <si>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</si>
  <si>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</si>
  <si>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</si>
  <si>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</si>
  <si>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</si>
  <si>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</si>
  <si>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</si>
  <si>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</si>
  <si>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</si>
  <si>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</si>
  <si>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</si>
  <si>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</si>
  <si>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</si>
  <si>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</si>
  <si>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</si>
  <si>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</si>
  <si>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</si>
  <si>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</si>
  <si>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</si>
  <si>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</si>
  <si>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</si>
  <si>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</si>
  <si>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</si>
  <si>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</si>
  <si>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</si>
  <si>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</si>
  <si>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</si>
  <si>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</si>
  <si>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</si>
  <si>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</si>
  <si>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</si>
  <si>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</si>
  <si>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</si>
  <si>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</si>
  <si>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</si>
  <si>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</si>
  <si>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</si>
  <si>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</si>
  <si>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</si>
  <si>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</si>
  <si>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</si>
  <si>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</si>
  <si>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</si>
  <si>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</si>
  <si>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</si>
  <si>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</si>
  <si>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</si>
  <si>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</si>
  <si>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</si>
  <si>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</si>
  <si>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</si>
  <si>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</si>
  <si>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</si>
  <si>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</si>
  <si>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</si>
  <si>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</si>
  <si>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</si>
  <si>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</si>
  <si>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</si>
  <si>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</si>
  <si>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</si>
  <si>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</si>
  <si>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</si>
  <si>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</si>
  <si>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</si>
  <si>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</si>
  <si>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</si>
  <si>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</si>
  <si>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</si>
  <si>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</si>
  <si>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</si>
  <si>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</si>
  <si>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</si>
  <si>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</si>
  <si>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</si>
  <si>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</si>
  <si>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</si>
  <si>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</si>
  <si>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</si>
  <si>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</si>
  <si>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</si>
  <si>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</si>
  <si>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</si>
  <si>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</si>
  <si>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</si>
  <si>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</si>
  <si>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</si>
  <si>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</si>
  <si>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</si>
  <si>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</si>
  <si>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</si>
  <si>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</si>
  <si>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</si>
  <si>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</si>
  <si>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</si>
  <si>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</si>
  <si>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</si>
  <si>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</si>
  <si>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</si>
  <si>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</si>
  <si>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</si>
  <si>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</si>
  <si>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</si>
  <si>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</si>
  <si>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</si>
  <si>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</si>
  <si>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</si>
  <si>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</si>
  <si>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</si>
  <si>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</si>
  <si>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</si>
  <si>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</si>
  <si>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</si>
  <si>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</si>
  <si>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</si>
  <si>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</si>
  <si>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</si>
  <si>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</si>
  <si>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</si>
  <si>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</si>
  <si>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</si>
  <si>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</si>
  <si>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</si>
  <si>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</si>
  <si>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</si>
  <si>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</si>
  <si>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</si>
  <si>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</si>
  <si>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</si>
  <si>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</si>
  <si>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</si>
  <si>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</si>
  <si>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</si>
  <si>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</si>
  <si>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</si>
  <si>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</si>
  <si>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</si>
  <si>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</si>
  <si>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</si>
  <si>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</si>
  <si>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</si>
  <si>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</si>
  <si>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</si>
  <si>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</si>
  <si>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</si>
  <si>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</si>
  <si>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</si>
  <si>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</si>
  <si>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</si>
  <si>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</si>
  <si>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</si>
  <si>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</si>
  <si>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</si>
  <si>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</si>
  <si>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</si>
  <si>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</si>
  <si>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</si>
  <si>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</si>
  <si>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</si>
  <si>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</si>
  <si>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</si>
  <si>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</si>
  <si>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</si>
  <si>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</si>
  <si>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</si>
  <si>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</si>
  <si>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</si>
  <si>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</si>
  <si>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</si>
  <si>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</si>
  <si>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</si>
  <si>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</si>
  <si>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</si>
  <si>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</si>
  <si>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</si>
  <si>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</si>
  <si>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</si>
  <si>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</si>
  <si>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</si>
  <si>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</si>
  <si>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</si>
  <si>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</si>
  <si>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</si>
  <si>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</si>
  <si>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</si>
  <si>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</si>
  <si>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</si>
  <si>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</si>
  <si>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</si>
  <si>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</si>
  <si>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</si>
  <si>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</si>
  <si>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</si>
  <si>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</si>
  <si>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</si>
  <si>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</si>
  <si>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</si>
  <si>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</si>
  <si>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</si>
  <si>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</si>
  <si>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</si>
  <si>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</si>
  <si>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</si>
  <si>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</si>
  <si>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</si>
  <si>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</si>
  <si>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</si>
  <si>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</si>
  <si>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</si>
  <si>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</si>
  <si>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</si>
  <si>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</si>
  <si>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</si>
  <si>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</si>
  <si>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</si>
  <si>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</si>
  <si>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</si>
  <si>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</si>
  <si>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</si>
  <si>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</si>
  <si>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</si>
  <si>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</si>
  <si>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</si>
  <si>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</si>
  <si>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</si>
  <si>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</si>
  <si>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</si>
  <si>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</si>
  <si>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</si>
  <si>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</si>
  <si>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</si>
  <si>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</si>
  <si>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</si>
  <si>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</si>
  <si>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</si>
  <si>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</si>
  <si>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</si>
  <si>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</si>
  <si>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</si>
  <si>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</si>
  <si>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</si>
  <si>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</si>
  <si>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</si>
  <si>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</si>
  <si>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</si>
  <si>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</si>
  <si>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</si>
  <si>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</si>
  <si>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</si>
  <si>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</si>
  <si>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</si>
  <si>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</si>
  <si>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</si>
  <si>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</si>
  <si>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</si>
  <si>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</si>
  <si>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</si>
  <si>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</si>
  <si>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</si>
  <si>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</si>
  <si>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</si>
  <si>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</si>
  <si>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</si>
  <si>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</si>
  <si>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</si>
  <si>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</si>
  <si>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</si>
  <si>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</si>
  <si>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</si>
  <si>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</si>
  <si>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</si>
  <si>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</si>
  <si>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</si>
  <si>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</si>
  <si>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</si>
  <si>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</si>
  <si>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</si>
  <si>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</si>
  <si>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</si>
  <si>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</si>
  <si>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</si>
  <si>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</si>
  <si>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</si>
  <si>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</si>
  <si>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</si>
  <si>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</si>
  <si>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</si>
  <si>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</si>
  <si>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</si>
  <si>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</si>
  <si>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</si>
  <si>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</si>
  <si>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</si>
  <si>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</si>
  <si>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</si>
  <si>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</si>
  <si>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</si>
  <si>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</si>
  <si>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</si>
  <si>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</si>
  <si>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</si>
  <si>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</si>
  <si>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</si>
  <si>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</si>
  <si>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</si>
  <si>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</si>
  <si>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</si>
  <si>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</si>
  <si>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</si>
  <si>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</si>
  <si>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</si>
  <si>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</si>
  <si>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</si>
  <si>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</si>
  <si>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</si>
  <si>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</si>
  <si>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</si>
  <si>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</si>
  <si>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</si>
  <si>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</si>
  <si>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</si>
  <si>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</si>
  <si>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</si>
  <si>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</si>
  <si>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</si>
  <si>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</si>
  <si>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</si>
  <si>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</si>
  <si>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</si>
  <si>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</si>
  <si>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</si>
  <si>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</si>
  <si>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</si>
  <si>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</si>
  <si>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</si>
  <si>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</si>
  <si>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</si>
  <si>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</si>
  <si>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</si>
  <si>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</si>
  <si>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</si>
  <si>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</si>
  <si>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</si>
  <si>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</si>
  <si>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</si>
  <si>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</si>
  <si>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</si>
  <si>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</si>
  <si>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</si>
  <si>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</si>
  <si>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</si>
  <si>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</si>
  <si>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</si>
  <si>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</si>
  <si>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</si>
  <si>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</si>
  <si>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</si>
  <si>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</si>
  <si>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</si>
  <si>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</si>
  <si>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</si>
  <si>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</si>
  <si>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</si>
  <si>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</si>
  <si>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</si>
  <si>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</si>
  <si>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</si>
  <si>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</si>
  <si>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</si>
  <si>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</si>
  <si>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</si>
  <si>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</si>
  <si>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</si>
  <si>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</si>
  <si>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</si>
  <si>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</si>
  <si>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</si>
  <si>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</si>
  <si>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</si>
  <si>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</si>
  <si>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</si>
  <si>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</si>
  <si>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</si>
  <si>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</si>
  <si>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</si>
  <si>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</si>
  <si>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</si>
  <si>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</si>
  <si>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</si>
  <si>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</si>
  <si>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</si>
  <si>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</si>
  <si>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</si>
  <si>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</si>
  <si>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</si>
  <si>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</si>
  <si>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</si>
  <si>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</si>
  <si>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</si>
  <si>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</si>
  <si>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</si>
  <si>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</si>
  <si>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</si>
  <si>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</si>
  <si>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</si>
  <si>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</si>
  <si>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</si>
  <si>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</si>
  <si>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</si>
  <si>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</si>
  <si>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</si>
  <si>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</si>
  <si>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</si>
  <si>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</si>
  <si>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</si>
  <si>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</si>
  <si>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</si>
  <si>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</si>
  <si>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</si>
  <si>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</si>
  <si>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</si>
  <si>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</si>
  <si>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</si>
  <si>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</si>
  <si>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</si>
  <si>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</si>
  <si>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</si>
  <si>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</si>
  <si>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</si>
  <si>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</si>
  <si>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</si>
  <si>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</si>
  <si>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</si>
  <si>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</si>
  <si>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</si>
  <si>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</si>
  <si>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</si>
  <si>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</si>
  <si>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</si>
  <si>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</si>
  <si>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</si>
  <si>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</si>
  <si>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</si>
  <si>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</si>
  <si>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</si>
  <si>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</si>
  <si>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</si>
  <si>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</si>
  <si>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</si>
  <si>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</si>
  <si>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</si>
  <si>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</si>
  <si>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</si>
  <si>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</si>
  <si>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</si>
  <si>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</si>
  <si>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</si>
  <si>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</si>
  <si>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</si>
  <si>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</si>
  <si>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</si>
  <si>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</si>
  <si>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</si>
  <si>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</si>
  <si>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</si>
  <si>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</si>
  <si>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</si>
  <si>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</si>
  <si>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</si>
  <si>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</si>
  <si>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</si>
  <si>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</si>
  <si>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</si>
  <si>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</si>
  <si>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</si>
  <si>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</si>
  <si>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</si>
  <si>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</si>
  <si>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</si>
  <si>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</si>
  <si>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</si>
  <si>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</si>
  <si>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</si>
  <si>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</si>
  <si>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</si>
  <si>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</si>
  <si>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</si>
  <si>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</si>
  <si>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</si>
  <si>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</si>
  <si>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</si>
  <si>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</si>
  <si>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</si>
  <si>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</si>
  <si>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</si>
  <si>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</si>
  <si>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</si>
  <si>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</si>
  <si>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</si>
  <si>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</si>
  <si>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</si>
  <si>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</si>
  <si>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</si>
  <si>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</si>
  <si>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</si>
  <si>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</si>
  <si>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</si>
  <si>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</si>
  <si>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</si>
  <si>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</si>
  <si>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</si>
  <si>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</si>
  <si>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</si>
  <si>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</si>
  <si>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</si>
  <si>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</si>
  <si>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</si>
  <si>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</si>
  <si>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</si>
  <si>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</si>
  <si>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</si>
  <si>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</si>
  <si>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</si>
  <si>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</si>
  <si>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</si>
  <si>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</si>
  <si>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</si>
  <si>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</si>
  <si>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</si>
  <si>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</si>
  <si>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</si>
  <si>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</si>
  <si>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</si>
  <si>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</si>
  <si>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</si>
  <si>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</si>
  <si>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</si>
  <si>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</si>
  <si>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</si>
  <si>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</si>
  <si>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</si>
  <si>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</si>
  <si>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</si>
  <si>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</si>
  <si>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</si>
  <si>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</si>
  <si>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</si>
  <si>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</si>
  <si>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</si>
  <si>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</si>
  <si>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</si>
  <si>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</si>
  <si>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</si>
  <si>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</si>
  <si>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</si>
  <si>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</si>
  <si>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</si>
  <si>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</si>
  <si>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</si>
  <si>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</si>
  <si>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</si>
  <si>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</si>
  <si>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</si>
  <si>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</si>
  <si>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</si>
  <si>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</si>
  <si>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</si>
  <si>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</si>
  <si>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</si>
  <si>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</si>
  <si>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</si>
  <si>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</si>
  <si>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</si>
  <si>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</si>
  <si>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</si>
  <si>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</si>
  <si>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</si>
  <si>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</si>
  <si>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</si>
  <si>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</si>
  <si>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</si>
  <si>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</si>
  <si>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</si>
  <si>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</si>
  <si>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</si>
  <si>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</si>
  <si>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</si>
  <si>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</si>
  <si>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</si>
  <si>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</si>
  <si>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</si>
  <si>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</si>
  <si>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</si>
  <si>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</si>
  <si>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</si>
  <si>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</si>
  <si>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</si>
  <si>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</si>
  <si>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</si>
  <si>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</si>
  <si>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</si>
  <si>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</si>
  <si>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</si>
  <si>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</si>
  <si>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</si>
  <si>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</si>
  <si>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</si>
  <si>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</si>
  <si>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</si>
  <si>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</si>
  <si>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</si>
  <si>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</si>
  <si>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</si>
  <si>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</si>
  <si>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</si>
  <si>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</si>
  <si>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</si>
  <si>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</si>
  <si>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</si>
  <si>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</si>
  <si>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</si>
  <si>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</si>
  <si>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</si>
  <si>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</si>
  <si>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</si>
  <si>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</si>
  <si>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</si>
  <si>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</si>
  <si>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</si>
  <si>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</si>
  <si>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</si>
  <si>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</si>
  <si>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</si>
  <si>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</si>
  <si>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</si>
  <si>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</si>
  <si>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</si>
  <si>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</si>
  <si>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</si>
  <si>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</si>
  <si>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</si>
  <si>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</si>
  <si>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</si>
  <si>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</si>
  <si>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</si>
  <si>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</si>
  <si>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</si>
  <si>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</si>
  <si>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</si>
  <si>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</si>
  <si>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</si>
  <si>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</si>
  <si>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</si>
  <si>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</si>
  <si>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</si>
  <si>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</si>
  <si>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</si>
  <si>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</si>
  <si>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</si>
  <si>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</si>
  <si>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</si>
  <si>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</si>
  <si>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</si>
  <si>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</si>
  <si>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</si>
  <si>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</si>
  <si>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</si>
  <si>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</si>
  <si>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</si>
  <si>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</si>
  <si>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</si>
  <si>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</si>
  <si>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</si>
  <si>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</si>
  <si>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</si>
  <si>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</si>
  <si>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</si>
  <si>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</si>
  <si>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</si>
  <si>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</si>
  <si>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</si>
  <si>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</si>
  <si>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</si>
  <si>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</si>
  <si>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</si>
  <si>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</si>
  <si>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</si>
  <si>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</si>
  <si>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</si>
  <si>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</si>
  <si>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</si>
  <si>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</si>
  <si>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</si>
  <si>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</si>
  <si>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</si>
  <si>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</si>
  <si>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</si>
  <si>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</si>
  <si>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</si>
  <si>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</si>
  <si>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</si>
  <si>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</si>
  <si>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</si>
  <si>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</si>
  <si>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</si>
  <si>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</si>
  <si>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</si>
  <si>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</si>
  <si>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</si>
  <si>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</si>
  <si>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</si>
  <si>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</si>
  <si>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</si>
  <si>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</si>
  <si>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</si>
  <si>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</si>
  <si>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</si>
  <si>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</si>
  <si>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</si>
  <si>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</si>
  <si>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</si>
  <si>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</si>
  <si>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</si>
  <si>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</si>
  <si>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</si>
  <si>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</si>
  <si>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</si>
  <si>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</si>
  <si>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</si>
  <si>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</si>
  <si>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</si>
  <si>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</si>
  <si>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</si>
  <si>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</si>
  <si>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</si>
  <si>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</si>
  <si>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</si>
  <si>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</si>
  <si>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</si>
  <si>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</si>
  <si>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</si>
  <si>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</si>
  <si>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</si>
  <si>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</si>
  <si>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</si>
  <si>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</si>
  <si>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</si>
  <si>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</si>
  <si>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</si>
  <si>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</si>
  <si>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</si>
  <si>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</si>
  <si>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</si>
  <si>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</si>
  <si>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</si>
  <si>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</si>
  <si>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</si>
  <si>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</si>
  <si>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</si>
  <si>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</si>
  <si>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</si>
  <si>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</si>
  <si>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</si>
  <si>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</si>
  <si>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</si>
  <si>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</si>
  <si>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</si>
  <si>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</si>
  <si>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</si>
  <si>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</si>
  <si>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</si>
  <si>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</si>
  <si>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</si>
  <si>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</si>
  <si>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</si>
  <si>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</si>
  <si>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</si>
  <si>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</si>
  <si>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</si>
  <si>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</si>
  <si>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</si>
  <si>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</si>
  <si>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</si>
  <si>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</si>
  <si>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</si>
  <si>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</si>
  <si>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</si>
  <si>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</si>
  <si>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</si>
  <si>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</si>
  <si>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</si>
  <si>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</si>
  <si>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</si>
  <si>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</si>
  <si>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</si>
  <si>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</si>
  <si>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</si>
  <si>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</si>
  <si>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</si>
  <si>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</si>
  <si>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</si>
  <si>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</si>
  <si>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</si>
  <si>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</si>
  <si>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</si>
  <si>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</si>
  <si>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</si>
  <si>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</si>
  <si>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</si>
  <si>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</si>
  <si>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</si>
  <si>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</si>
  <si>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</si>
  <si>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</si>
  <si>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</si>
  <si>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</si>
  <si>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</si>
  <si>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</si>
  <si>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</si>
  <si>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</si>
  <si>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</si>
  <si>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</si>
  <si>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</si>
  <si>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</si>
  <si>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</si>
  <si>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</si>
  <si>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</si>
  <si>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</si>
  <si>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</si>
  <si>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</si>
  <si>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</si>
  <si>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</si>
  <si>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</si>
  <si>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</si>
  <si>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</si>
  <si>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</si>
  <si>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</si>
  <si>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</si>
  <si>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</si>
  <si>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</si>
  <si>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</si>
  <si>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</si>
  <si>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</si>
  <si>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</si>
  <si>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</si>
  <si>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</si>
  <si>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</si>
  <si>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</si>
  <si>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</si>
  <si>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</si>
  <si>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</si>
  <si>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</si>
  <si>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</si>
  <si>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</si>
  <si>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</si>
  <si>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</si>
  <si>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</si>
  <si>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</si>
  <si>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</si>
  <si>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</si>
  <si>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</si>
  <si>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</si>
  <si>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</si>
  <si>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</si>
  <si>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</si>
  <si>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</si>
  <si>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</si>
  <si>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</si>
  <si>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</si>
  <si>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</si>
  <si>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</si>
  <si>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</si>
  <si>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</si>
  <si>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</si>
  <si>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</si>
  <si>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</si>
  <si>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</si>
  <si>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</si>
  <si>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</si>
  <si>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</si>
  <si>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</si>
  <si>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</si>
  <si>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</si>
  <si>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</si>
  <si>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</si>
  <si>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</si>
  <si>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</si>
  <si>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</si>
  <si>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</si>
  <si>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</si>
  <si>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</si>
  <si>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</si>
  <si>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</si>
  <si>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</si>
  <si>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</si>
  <si>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</si>
  <si>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</si>
  <si>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</si>
  <si>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</si>
  <si>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</si>
  <si>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</si>
  <si>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</si>
  <si>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</si>
  <si>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</si>
  <si>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</si>
  <si>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</si>
  <si>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</si>
  <si>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</si>
  <si>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</si>
  <si>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</si>
  <si>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</si>
  <si>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</si>
  <si>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</si>
  <si>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</si>
  <si>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</si>
  <si>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</si>
  <si>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</si>
  <si>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</si>
  <si>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</si>
  <si>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</si>
  <si>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</si>
  <si>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</si>
  <si>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</si>
  <si>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</si>
  <si>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</si>
  <si>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</si>
  <si>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</si>
  <si>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</si>
  <si>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</si>
  <si>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</si>
  <si>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</si>
  <si>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</si>
  <si>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</si>
  <si>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</si>
  <si>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</si>
  <si>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</si>
  <si>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</si>
  <si>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</si>
  <si>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</si>
  <si>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</si>
  <si>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</si>
  <si>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</si>
  <si>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</si>
  <si>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</si>
  <si>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</si>
  <si>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</si>
  <si>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</si>
  <si>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</si>
  <si>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</si>
  <si>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</si>
  <si>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</si>
  <si>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</si>
  <si>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</si>
  <si>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</si>
  <si>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</si>
  <si>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</si>
  <si>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</si>
  <si>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</si>
  <si>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</si>
  <si>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</si>
  <si>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</si>
  <si>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</si>
  <si>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</si>
  <si>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</si>
  <si>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</si>
  <si>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</si>
  <si>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</si>
  <si>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</si>
  <si>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</si>
  <si>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</si>
  <si>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</si>
  <si>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</si>
  <si>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</si>
  <si>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</si>
  <si>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</si>
  <si>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</si>
  <si>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</si>
  <si>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</si>
  <si>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</si>
  <si>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</si>
  <si>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</si>
  <si>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</si>
  <si>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</si>
  <si>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</si>
  <si>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</si>
  <si>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</si>
  <si>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</si>
  <si>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</si>
  <si>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</si>
  <si>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</si>
  <si>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</si>
  <si>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</si>
  <si>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</si>
  <si>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</si>
  <si>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</si>
  <si>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</si>
  <si>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</si>
  <si>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</si>
  <si>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</si>
  <si>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</si>
  <si>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</si>
  <si>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</si>
  <si>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</si>
  <si>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</si>
  <si>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</si>
  <si>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</si>
  <si>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</si>
  <si>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</si>
  <si>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</si>
  <si>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</si>
  <si>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</si>
  <si>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</si>
  <si>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</si>
  <si>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</si>
  <si>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</si>
  <si>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</si>
  <si>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</si>
  <si>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</si>
  <si>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</si>
  <si>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</si>
  <si>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</si>
  <si>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</si>
  <si>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</si>
  <si>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</si>
  <si>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</si>
  <si>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</si>
  <si>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</si>
  <si>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</si>
  <si>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</si>
  <si>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</si>
  <si>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</si>
  <si>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</si>
  <si>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</si>
  <si>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</si>
  <si>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</si>
  <si>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</si>
  <si>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</si>
  <si>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</si>
  <si>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</si>
  <si>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</si>
  <si>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</si>
  <si>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</si>
  <si>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</si>
  <si>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</si>
  <si>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</si>
  <si>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</si>
  <si>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</si>
  <si>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</si>
  <si>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</si>
  <si>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</si>
  <si>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</si>
  <si>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</si>
  <si>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</si>
  <si>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</si>
  <si>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</si>
  <si>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</si>
  <si>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</si>
  <si>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</si>
  <si>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</si>
  <si>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</si>
  <si>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</si>
  <si>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</si>
  <si>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</si>
  <si>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</si>
  <si>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</si>
  <si>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</si>
  <si>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</si>
  <si>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</si>
  <si>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</si>
  <si>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</si>
  <si>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</si>
  <si>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</si>
  <si>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</si>
  <si>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</si>
  <si>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</si>
  <si>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</si>
  <si>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</si>
  <si>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</si>
  <si>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</si>
  <si>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</si>
  <si>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</si>
  <si>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</si>
  <si>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</si>
  <si>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</si>
  <si>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</si>
  <si>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</si>
  <si>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</si>
  <si>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</si>
  <si>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</si>
  <si>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</si>
  <si>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</si>
  <si>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</si>
  <si>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</si>
  <si>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</si>
  <si>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</si>
  <si>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</si>
  <si>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</si>
  <si>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</si>
  <si>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</si>
  <si>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</si>
  <si>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</si>
  <si>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</si>
  <si>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</si>
  <si>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</si>
  <si>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</si>
  <si>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</si>
  <si>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</si>
  <si>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</si>
  <si>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</si>
  <si>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</si>
  <si>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</si>
  <si>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</si>
  <si>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</si>
  <si>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</si>
  <si>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</si>
  <si>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</si>
  <si>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</si>
  <si>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</si>
  <si>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</si>
  <si>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</si>
  <si>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</si>
  <si>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</si>
  <si>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</si>
  <si>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</si>
  <si>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</si>
  <si>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</si>
  <si>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</si>
  <si>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</si>
  <si>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</si>
  <si>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</si>
  <si>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</si>
  <si>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</si>
  <si>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</si>
  <si>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</si>
  <si>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</si>
  <si>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</si>
  <si>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</si>
  <si>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</si>
  <si>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</si>
  <si>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</si>
  <si>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</si>
  <si>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</si>
  <si>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</si>
  <si>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</si>
  <si>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</si>
  <si>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</si>
  <si>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</si>
  <si>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</si>
  <si>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</si>
  <si>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</si>
  <si>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</si>
  <si>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</si>
  <si>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</si>
  <si>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</si>
  <si>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</si>
  <si>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</si>
  <si>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</si>
  <si>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</si>
  <si>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</si>
  <si>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</si>
  <si>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</si>
  <si>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</si>
  <si>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</si>
  <si>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</si>
  <si>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</si>
  <si>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</si>
  <si>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</si>
  <si>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</si>
  <si>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</si>
  <si>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</si>
  <si>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</si>
  <si>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</si>
  <si>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</si>
  <si>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</si>
  <si>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</si>
  <si>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</si>
  <si>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</si>
  <si>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</si>
  <si>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</si>
  <si>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</si>
  <si>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</si>
  <si>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</si>
  <si>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</si>
  <si>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</si>
  <si>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</si>
  <si>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</si>
  <si>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</si>
  <si>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</si>
  <si>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</si>
  <si>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</si>
  <si>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</si>
  <si>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</si>
  <si>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</si>
  <si>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</si>
  <si>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</si>
  <si>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</si>
  <si>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</si>
  <si>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</si>
  <si>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</si>
  <si>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</si>
  <si>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</si>
  <si>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</si>
  <si>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</si>
  <si>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</si>
  <si>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</si>
  <si>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</si>
  <si>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</si>
  <si>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</si>
  <si>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</si>
  <si>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</si>
  <si>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</si>
  <si>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</si>
  <si>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</si>
  <si>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</si>
  <si>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</si>
  <si>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</si>
  <si>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</si>
  <si>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</si>
  <si>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</si>
  <si>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</si>
  <si>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</si>
  <si>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</si>
  <si>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</si>
  <si>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</si>
  <si>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</si>
  <si>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</si>
  <si>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</si>
  <si>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</si>
  <si>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</si>
  <si>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</si>
  <si>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</si>
  <si>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</si>
  <si>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</si>
  <si>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</si>
  <si>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</si>
  <si>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</si>
  <si>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</si>
  <si>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</si>
  <si>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</si>
  <si>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</si>
  <si>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</si>
  <si>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</si>
  <si>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</si>
  <si>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</si>
  <si>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</si>
  <si>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</si>
  <si>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</si>
  <si>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</si>
  <si>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</si>
  <si>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</si>
  <si>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</si>
  <si>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</si>
  <si>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</si>
  <si>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</si>
  <si>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</si>
  <si>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</si>
  <si>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</si>
  <si>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</si>
  <si>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</si>
  <si>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</si>
  <si>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</si>
  <si>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</si>
  <si>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</si>
  <si>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</si>
  <si>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</si>
  <si>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</si>
  <si>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</si>
  <si>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</si>
  <si>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</si>
  <si>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</si>
  <si>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</si>
  <si>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</si>
  <si>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</si>
  <si>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</si>
  <si>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</si>
  <si>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</si>
  <si>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</si>
  <si>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</si>
  <si>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</si>
  <si>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</si>
  <si>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</si>
  <si>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</si>
  <si>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</si>
  <si>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</si>
  <si>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</si>
  <si>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</si>
  <si>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</si>
  <si>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</si>
  <si>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</si>
  <si>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</si>
  <si>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</si>
  <si>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</si>
  <si>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</si>
  <si>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</si>
  <si>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</si>
  <si>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</si>
  <si>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</si>
  <si>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</si>
  <si>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</si>
  <si>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</si>
  <si>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</si>
  <si>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</si>
  <si>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</si>
  <si>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</si>
  <si>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</si>
  <si>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</si>
  <si>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</si>
  <si>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</si>
  <si>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</si>
  <si>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</si>
  <si>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</si>
  <si>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</si>
  <si>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</si>
  <si>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</si>
  <si>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</si>
  <si>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</si>
  <si>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</si>
  <si>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</si>
  <si>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</si>
  <si>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</si>
  <si>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</si>
  <si>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</si>
  <si>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</si>
  <si>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</si>
  <si>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</si>
  <si>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</si>
  <si>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</si>
  <si>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</si>
  <si>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</si>
  <si>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</si>
  <si>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</si>
  <si>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</si>
  <si>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</si>
  <si>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</si>
  <si>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</si>
  <si>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</si>
  <si>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</si>
  <si>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</si>
  <si>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</si>
  <si>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</si>
  <si>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</si>
  <si>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</si>
  <si>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</si>
  <si>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</si>
  <si>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</si>
  <si>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</si>
  <si>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</si>
  <si>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</si>
  <si>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</si>
  <si>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</si>
  <si>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</si>
  <si>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</si>
  <si>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</si>
  <si>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</si>
  <si>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</si>
  <si>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</si>
  <si>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</si>
  <si>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</si>
  <si>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</si>
  <si>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</si>
  <si>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</si>
  <si>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</si>
  <si>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</si>
  <si>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</si>
  <si>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</si>
  <si>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</si>
  <si>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</si>
  <si>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</si>
  <si>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</si>
  <si>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</si>
  <si>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</si>
  <si>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</si>
  <si>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</si>
  <si>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</si>
  <si>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</si>
  <si>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</si>
  <si>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</si>
  <si>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</si>
  <si>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</si>
  <si>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</si>
  <si>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</si>
  <si>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</si>
  <si>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</si>
  <si>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</si>
  <si>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</si>
  <si>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</si>
  <si>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</si>
  <si>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</si>
  <si>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</si>
  <si>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</si>
  <si>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</si>
  <si>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</si>
  <si>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</si>
  <si>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</si>
  <si>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</si>
  <si>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</si>
  <si>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</si>
  <si>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</si>
  <si>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</si>
  <si>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</si>
  <si>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</si>
  <si>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</si>
  <si>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</si>
  <si>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</si>
  <si>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</si>
  <si>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</si>
  <si>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</si>
  <si>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</si>
  <si>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</si>
  <si>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</si>
  <si>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</si>
  <si>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</si>
  <si>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</si>
  <si>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</si>
  <si>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</si>
  <si>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</si>
  <si>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</si>
  <si>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</si>
  <si>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</si>
  <si>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</si>
  <si>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</si>
  <si>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</si>
  <si>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</si>
  <si>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</si>
  <si>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</si>
  <si>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</si>
  <si>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</si>
  <si>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</si>
  <si>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</si>
  <si>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</si>
  <si>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</si>
  <si>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</si>
  <si>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</si>
  <si>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</si>
  <si>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</si>
  <si>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</si>
  <si>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</si>
  <si>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</si>
  <si>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</si>
  <si>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</si>
  <si>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</si>
  <si>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</si>
  <si>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</si>
  <si>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</si>
  <si>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</si>
  <si>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</si>
  <si>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</si>
  <si>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</si>
  <si>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</si>
  <si>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</si>
  <si>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</si>
  <si>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</si>
  <si>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</si>
  <si>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</si>
  <si>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</si>
  <si>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</si>
  <si>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</si>
  <si>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</si>
  <si>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</si>
  <si>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</si>
  <si>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</si>
  <si>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</si>
  <si>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</si>
  <si>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</si>
  <si>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</si>
  <si>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</si>
  <si>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</si>
  <si>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</si>
  <si>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</si>
  <si>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</si>
  <si>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</si>
  <si>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</si>
  <si>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</si>
  <si>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</si>
  <si>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</si>
  <si>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</si>
  <si>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</si>
  <si>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</si>
  <si>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</si>
  <si>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</si>
  <si>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</si>
  <si>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</si>
  <si>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</si>
  <si>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</si>
  <si>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</si>
  <si>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</si>
  <si>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</si>
  <si>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</si>
  <si>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</si>
  <si>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</si>
  <si>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</si>
  <si>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</si>
  <si>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</si>
  <si>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</si>
  <si>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</si>
  <si>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</si>
  <si>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</si>
  <si>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</si>
  <si>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</si>
  <si>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</si>
  <si>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</si>
  <si>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</si>
  <si>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</si>
  <si>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</si>
  <si>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</si>
  <si>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</si>
  <si>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</si>
  <si>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</si>
  <si>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</si>
  <si>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</si>
  <si>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</si>
  <si>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</si>
  <si>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</si>
  <si>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</si>
  <si>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</si>
  <si>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</si>
  <si>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</si>
  <si>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</si>
  <si>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</si>
  <si>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</si>
  <si>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</si>
  <si>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</si>
  <si>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</si>
  <si>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</si>
  <si>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</si>
  <si>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</si>
  <si>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</si>
  <si>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</si>
  <si>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</si>
  <si>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</si>
  <si>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</si>
  <si>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</si>
  <si>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</si>
  <si>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</si>
  <si>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</si>
  <si>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</si>
  <si>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</si>
  <si>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</si>
  <si>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</si>
  <si>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</si>
  <si>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</si>
  <si>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</si>
  <si>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</si>
  <si>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</si>
  <si>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</si>
  <si>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</si>
  <si>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</si>
  <si>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</si>
  <si>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</si>
  <si>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</si>
  <si>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</si>
  <si>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</si>
  <si>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</si>
  <si>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</si>
  <si>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</si>
  <si>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</si>
  <si>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</si>
  <si>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</si>
  <si>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</si>
  <si>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</si>
  <si>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</si>
  <si>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</si>
  <si>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</si>
  <si>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</si>
  <si>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</si>
  <si>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</si>
  <si>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</si>
  <si>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</si>
  <si>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</si>
  <si>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</si>
  <si>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</si>
  <si>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</si>
  <si>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</si>
  <si>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</si>
  <si>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</si>
  <si>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</si>
  <si>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</si>
  <si>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</si>
  <si>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</si>
  <si>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</si>
  <si>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</si>
  <si>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</si>
  <si>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</si>
  <si>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</si>
  <si>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</si>
  <si>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</si>
  <si>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</si>
  <si>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</si>
  <si>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</si>
  <si>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</si>
  <si>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</si>
  <si>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</si>
  <si>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</si>
  <si>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</si>
  <si>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</si>
  <si>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</si>
  <si>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</si>
  <si>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</si>
  <si>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</si>
  <si>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</si>
  <si>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</si>
  <si>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</si>
  <si>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</si>
  <si>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</si>
  <si>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</si>
  <si>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</si>
  <si>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</si>
  <si>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</si>
  <si>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</si>
  <si>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</si>
  <si>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</si>
  <si>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</si>
  <si>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</si>
  <si>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</si>
  <si>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</si>
  <si>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</si>
  <si>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</si>
  <si>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</si>
  <si>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</si>
  <si>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</si>
  <si>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</si>
  <si>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</si>
  <si>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</si>
  <si>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</si>
  <si>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</si>
  <si>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</si>
  <si>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</si>
  <si>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</si>
  <si>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</si>
  <si>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</si>
  <si>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</si>
  <si>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</si>
  <si>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</si>
  <si>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</si>
  <si>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</si>
  <si>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</si>
  <si>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</si>
  <si>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</si>
  <si>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</si>
  <si>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</si>
  <si>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</si>
  <si>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</si>
  <si>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</si>
  <si>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</si>
  <si>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</si>
  <si>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</si>
  <si>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</si>
  <si>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</si>
  <si>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</si>
  <si>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</si>
  <si>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</si>
  <si>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</si>
  <si>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</si>
  <si>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</si>
  <si>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</si>
  <si>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</si>
  <si>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</si>
  <si>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</si>
  <si>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</si>
  <si>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</si>
  <si>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</si>
  <si>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</si>
  <si>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</si>
  <si>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</si>
  <si>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</si>
  <si>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</si>
  <si>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</si>
  <si>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</si>
  <si>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</si>
  <si>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</si>
  <si>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</si>
  <si>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</si>
  <si>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</si>
  <si>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</si>
  <si>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</si>
  <si>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</si>
  <si>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</si>
  <si>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</si>
  <si>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</si>
  <si>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</si>
  <si>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</si>
  <si>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</si>
  <si>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</si>
  <si>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</si>
  <si>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</si>
  <si>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</si>
  <si>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</si>
  <si>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</si>
  <si>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</si>
  <si>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</si>
  <si>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</si>
  <si>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</si>
  <si>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</si>
  <si>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</si>
  <si>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</si>
  <si>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</si>
  <si>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</si>
  <si>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</si>
  <si>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</si>
  <si>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</si>
  <si>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</si>
  <si>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</si>
  <si>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</si>
  <si>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</si>
  <si>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</si>
  <si>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</si>
  <si>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</si>
  <si>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</si>
  <si>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</si>
  <si>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</si>
  <si>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</si>
  <si>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</si>
  <si>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</si>
  <si>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</si>
  <si>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</si>
  <si>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</si>
  <si>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</si>
  <si>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</si>
  <si>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</si>
  <si>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</si>
  <si>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</si>
  <si>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</si>
  <si>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</si>
  <si>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</si>
  <si>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</si>
  <si>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</si>
  <si>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</si>
  <si>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</si>
  <si>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</si>
  <si>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</si>
  <si>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</si>
  <si>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</si>
  <si>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</si>
  <si>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</si>
  <si>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</si>
  <si>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</si>
  <si>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</si>
  <si>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</si>
  <si>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</si>
  <si>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</si>
  <si>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</si>
  <si>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</si>
  <si>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</si>
  <si>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</si>
  <si>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</si>
  <si>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</si>
  <si>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</si>
  <si>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</si>
  <si>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</si>
  <si>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</si>
  <si>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</si>
  <si>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</si>
  <si>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</si>
  <si>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</si>
  <si>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</si>
  <si>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</si>
  <si>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</si>
  <si>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</si>
  <si>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</si>
  <si>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</si>
  <si>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</si>
  <si>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</si>
  <si>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</si>
  <si>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</si>
  <si>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</si>
  <si>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</si>
  <si>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</si>
  <si>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</si>
  <si>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</si>
  <si>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</si>
  <si>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</si>
  <si>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</si>
  <si>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</si>
  <si>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</si>
  <si>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</si>
  <si>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</si>
  <si>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</si>
  <si>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</si>
  <si>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</si>
  <si>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</si>
  <si>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</si>
  <si>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</si>
  <si>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</si>
  <si>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</si>
  <si>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</si>
  <si>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</si>
  <si>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</si>
  <si>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</si>
  <si>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</si>
  <si>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</si>
  <si>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</si>
  <si>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</si>
  <si>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</si>
  <si>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</si>
  <si>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</si>
  <si>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</si>
  <si>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</si>
  <si>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</si>
  <si>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</si>
  <si>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</si>
  <si>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</si>
  <si>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</si>
  <si>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</si>
  <si>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</si>
  <si>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</si>
  <si>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</si>
  <si>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</si>
  <si>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</si>
  <si>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</si>
  <si>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</si>
  <si>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</si>
  <si>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</si>
  <si>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</si>
  <si>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</si>
  <si>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</si>
  <si>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</si>
  <si>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</si>
  <si>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</si>
  <si>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</si>
  <si>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</si>
  <si>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</si>
  <si>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</si>
  <si>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</si>
  <si>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</si>
  <si>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</si>
  <si>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</si>
  <si>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</si>
  <si>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</si>
  <si>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</si>
  <si>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</si>
  <si>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</si>
  <si>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</si>
  <si>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</si>
  <si>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</si>
  <si>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</si>
  <si>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</si>
  <si>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</si>
  <si>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</si>
  <si>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</si>
  <si>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</si>
  <si>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</si>
  <si>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</si>
  <si>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</si>
  <si>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</si>
  <si>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</si>
  <si>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</si>
  <si>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</si>
  <si>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</si>
  <si>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</si>
  <si>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</si>
  <si>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</si>
  <si>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</si>
  <si>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</si>
  <si>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</si>
  <si>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</si>
  <si>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</si>
  <si>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</si>
  <si>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</si>
  <si>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</si>
  <si>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</si>
  <si>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</si>
  <si>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</si>
  <si>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</si>
  <si>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</si>
  <si>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</si>
  <si>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</si>
  <si>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</si>
  <si>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</si>
  <si>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</si>
  <si>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</si>
  <si>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</si>
  <si>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</si>
  <si>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</si>
  <si>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</si>
  <si>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</si>
  <si>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</si>
  <si>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</si>
  <si>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</si>
  <si>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</si>
  <si>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</si>
  <si>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</si>
  <si>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</si>
  <si>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</si>
  <si>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</si>
  <si>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</si>
  <si>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</si>
  <si>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</si>
  <si>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</si>
  <si>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</si>
  <si>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</si>
  <si>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</si>
  <si>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</si>
  <si>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</si>
  <si>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</si>
  <si>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</si>
  <si>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</si>
  <si>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</si>
  <si>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</si>
  <si>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</si>
  <si>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</si>
  <si>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</si>
  <si>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</si>
  <si>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</si>
  <si>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</si>
  <si>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</si>
  <si>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</si>
  <si>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</si>
  <si>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</si>
  <si>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</si>
  <si>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</si>
  <si>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</si>
  <si>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</si>
  <si>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</si>
  <si>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</si>
  <si>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</si>
  <si>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</si>
  <si>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</si>
  <si>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</si>
  <si>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</si>
  <si>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</si>
  <si>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</si>
  <si>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</si>
  <si>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</si>
  <si>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</si>
  <si>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</si>
  <si>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</si>
  <si>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</si>
  <si>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</si>
  <si>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</si>
  <si>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</si>
  <si>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</si>
  <si>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</si>
  <si>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</si>
  <si>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</si>
  <si>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</si>
  <si>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</si>
  <si>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</si>
  <si>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</si>
  <si>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</si>
  <si>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</si>
  <si>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</si>
  <si>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</si>
  <si>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</si>
  <si>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</si>
  <si>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</si>
  <si>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</si>
  <si>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</si>
  <si>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</si>
  <si>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</si>
  <si>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</si>
  <si>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</si>
  <si>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</si>
  <si>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</si>
  <si>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</si>
  <si>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</si>
  <si>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</si>
  <si>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</si>
  <si>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</si>
  <si>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</si>
  <si>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</si>
  <si>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</si>
  <si>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</si>
  <si>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</si>
  <si>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</si>
  <si>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</si>
  <si>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</si>
  <si>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</si>
  <si>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</si>
  <si>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</si>
  <si>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</si>
  <si>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</si>
  <si>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</si>
  <si>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</si>
  <si>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</si>
  <si>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</si>
  <si>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</si>
  <si>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</si>
  <si>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</si>
  <si>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</si>
  <si>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</si>
  <si>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</si>
  <si>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</si>
  <si>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</si>
  <si>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</si>
  <si>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</si>
  <si>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</si>
  <si>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</si>
  <si>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</si>
  <si>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</si>
  <si>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</si>
  <si>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</si>
  <si>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</si>
  <si>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</si>
  <si>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</si>
  <si>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</si>
  <si>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</si>
  <si>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</si>
  <si>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</si>
  <si>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</si>
  <si>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</si>
  <si>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</si>
  <si>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</si>
  <si>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</si>
  <si>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</si>
  <si>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</si>
  <si>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</si>
  <si>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</si>
  <si>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</si>
  <si>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</si>
  <si>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</si>
  <si>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</si>
  <si>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</si>
  <si>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</si>
  <si>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</si>
  <si>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</si>
  <si>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</si>
  <si>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</si>
  <si>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</si>
  <si>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</si>
  <si>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</si>
  <si>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</si>
  <si>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</si>
  <si>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</si>
  <si>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</si>
  <si>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</si>
  <si>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</si>
  <si>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</si>
  <si>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</si>
  <si>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</si>
  <si>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</si>
  <si>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</si>
  <si>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</si>
  <si>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</si>
  <si>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</si>
  <si>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</si>
  <si>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</si>
  <si>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</si>
  <si>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</si>
  <si>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</si>
  <si>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</si>
  <si>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</si>
  <si>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</si>
  <si>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</si>
  <si>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</si>
  <si>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</si>
  <si>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</si>
  <si>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</si>
  <si>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</si>
  <si>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</si>
  <si>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</si>
  <si>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</si>
  <si>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</si>
  <si>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</si>
  <si>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</si>
  <si>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</si>
  <si>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</si>
  <si>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</si>
  <si>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</si>
  <si>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</si>
  <si>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</si>
  <si>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</si>
  <si>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</si>
  <si>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</si>
  <si>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</si>
  <si>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</si>
  <si>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</si>
  <si>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</si>
  <si>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</si>
  <si>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</si>
  <si>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</si>
  <si>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</si>
  <si>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</si>
  <si>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</si>
  <si>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</si>
  <si>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</si>
  <si>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</si>
  <si>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</si>
  <si>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</si>
  <si>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</si>
  <si>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</si>
  <si>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</si>
  <si>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</si>
  <si>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</si>
  <si>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</si>
  <si>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</si>
  <si>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</si>
  <si>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</si>
  <si>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</si>
  <si>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</si>
  <si>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</si>
  <si>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</si>
  <si>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</si>
  <si>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</si>
  <si>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</si>
  <si>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</si>
  <si>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</si>
  <si>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</si>
  <si>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</si>
  <si>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</si>
  <si>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</si>
  <si>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</si>
  <si>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</si>
  <si>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</si>
  <si>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</si>
  <si>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</si>
  <si>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</si>
  <si>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</si>
  <si>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</si>
  <si>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</si>
  <si>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</si>
  <si>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</si>
  <si>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</si>
  <si>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</si>
  <si>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</si>
  <si>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</si>
  <si>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</si>
  <si>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</si>
  <si>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</si>
  <si>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</si>
  <si>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</si>
  <si>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</si>
  <si>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</si>
  <si>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</si>
  <si>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</si>
  <si>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</si>
  <si>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</si>
  <si>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</si>
  <si>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</si>
  <si>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</si>
  <si>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</si>
  <si>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</si>
  <si>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</si>
  <si>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</si>
  <si>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</si>
  <si>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</si>
  <si>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</si>
  <si>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</si>
  <si>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</si>
  <si>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</si>
  <si>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</si>
  <si>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</si>
  <si>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</si>
  <si>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</si>
  <si>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</si>
  <si>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</si>
  <si>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</si>
  <si>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</si>
  <si>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</si>
  <si>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</si>
  <si>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</si>
  <si>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</si>
  <si>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</si>
  <si>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</si>
  <si>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</si>
  <si>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</si>
  <si>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</si>
  <si>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</si>
  <si>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</si>
  <si>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</si>
  <si>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</si>
  <si>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</si>
  <si>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</si>
  <si>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</si>
  <si>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</si>
  <si>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</si>
  <si>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</si>
  <si>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</si>
  <si>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</si>
  <si>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</si>
  <si>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</si>
  <si>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</si>
  <si>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</si>
  <si>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</si>
  <si>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</si>
  <si>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</si>
  <si>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</si>
  <si>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</si>
  <si>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</si>
  <si>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</si>
  <si>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</si>
  <si>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</si>
  <si>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</si>
  <si>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</si>
  <si>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</si>
  <si>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</si>
  <si>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</si>
  <si>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</si>
  <si>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</si>
  <si>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</si>
  <si>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</si>
  <si>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</si>
  <si>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</si>
  <si>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</si>
  <si>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</si>
  <si>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</si>
  <si>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</si>
  <si>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</si>
  <si>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</si>
  <si>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</si>
  <si>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</si>
  <si>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</si>
  <si>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</si>
  <si>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</si>
  <si>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</si>
  <si>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</si>
  <si>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</si>
  <si>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</si>
  <si>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</si>
  <si>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</si>
  <si>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</si>
  <si>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</si>
  <si>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</si>
  <si>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</si>
  <si>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</si>
  <si>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</si>
  <si>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</si>
  <si>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</si>
  <si>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</si>
  <si>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</si>
  <si>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</si>
  <si>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</si>
  <si>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</si>
  <si>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</si>
  <si>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</si>
  <si>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</si>
  <si>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</si>
  <si>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</si>
  <si>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</si>
  <si>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</si>
  <si>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</si>
  <si>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</si>
  <si>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</si>
  <si>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</si>
  <si>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</si>
  <si>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</si>
  <si>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</si>
  <si>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</si>
  <si>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</si>
  <si>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</si>
  <si>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</si>
  <si>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</si>
  <si>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</si>
  <si>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</si>
  <si>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</si>
  <si>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</si>
  <si>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</si>
  <si>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</si>
  <si>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</si>
  <si>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</si>
  <si>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</si>
  <si>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</si>
  <si>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</si>
  <si>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</si>
  <si>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</si>
  <si>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</si>
  <si>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</si>
  <si>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</si>
  <si>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</si>
  <si>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</si>
  <si>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</si>
  <si>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</si>
  <si>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</si>
  <si>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</si>
  <si>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</si>
  <si>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</si>
  <si>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</si>
  <si>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</si>
  <si>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</si>
  <si>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</si>
  <si>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</si>
  <si>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</si>
  <si>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</si>
  <si>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</si>
  <si>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</si>
  <si>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</si>
  <si>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</si>
  <si>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</si>
  <si>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</si>
  <si>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</si>
  <si>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</si>
  <si>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</si>
  <si>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</si>
  <si>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</si>
  <si>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</si>
  <si>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</si>
  <si>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</si>
  <si>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</si>
  <si>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</si>
  <si>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</si>
  <si>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</si>
  <si>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</si>
  <si>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</si>
  <si>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</si>
  <si>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</si>
  <si>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</si>
  <si>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</si>
  <si>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</si>
  <si>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</si>
  <si>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</si>
  <si>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</si>
  <si>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</si>
  <si>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</si>
  <si>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</si>
  <si>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</si>
  <si>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</si>
  <si>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</si>
  <si>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</si>
  <si>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</si>
  <si>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</si>
  <si>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</si>
  <si>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</si>
  <si>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</si>
  <si>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</si>
  <si>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</si>
  <si>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</si>
  <si>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</si>
  <si>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</si>
  <si>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</si>
  <si>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</si>
  <si>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</si>
  <si>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</si>
  <si>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</si>
  <si>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</si>
  <si>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</si>
  <si>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</si>
  <si>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</si>
  <si>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</si>
  <si>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</si>
  <si>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</si>
  <si>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</si>
  <si>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</si>
  <si>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</si>
  <si>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</si>
  <si>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</si>
  <si>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</si>
  <si>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</si>
  <si>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</si>
  <si>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</si>
  <si>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</si>
  <si>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</si>
  <si>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</si>
  <si>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</si>
  <si>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</si>
  <si>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</si>
  <si>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</si>
  <si>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</si>
  <si>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</si>
  <si>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</si>
  <si>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</si>
  <si>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</si>
  <si>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</si>
  <si>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</si>
  <si>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</si>
  <si>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</si>
  <si>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</si>
  <si>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</si>
  <si>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</si>
  <si>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</si>
  <si>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</si>
  <si>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</si>
  <si>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</si>
  <si>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</si>
  <si>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</si>
  <si>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</si>
  <si>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</si>
  <si>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</si>
  <si>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</si>
  <si>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</si>
  <si>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</si>
  <si>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</si>
  <si>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</si>
  <si>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</si>
  <si>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</si>
  <si>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</si>
  <si>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</si>
  <si>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</si>
  <si>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</si>
  <si>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</si>
  <si>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</si>
  <si>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</si>
  <si>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</si>
  <si>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</si>
  <si>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</si>
  <si>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</si>
  <si>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</si>
  <si>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</si>
  <si>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</si>
  <si>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</si>
  <si>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</si>
  <si>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</si>
  <si>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</si>
  <si>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</si>
  <si>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</si>
  <si>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</si>
  <si>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</si>
  <si>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</si>
  <si>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</si>
  <si>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</si>
  <si>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</si>
  <si>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</si>
  <si>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</si>
  <si>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</si>
  <si>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</si>
  <si>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</si>
  <si>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</si>
  <si>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</si>
  <si>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</si>
  <si>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</si>
  <si>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</si>
  <si>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</si>
  <si>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</si>
  <si>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</si>
  <si>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</si>
  <si>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</si>
  <si>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</si>
  <si>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</si>
  <si>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</si>
  <si>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</si>
  <si>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</si>
  <si>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</si>
  <si>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</si>
  <si>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</si>
  <si>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</si>
  <si>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</si>
  <si>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</si>
  <si>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</si>
  <si>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</si>
  <si>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</si>
  <si>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</si>
  <si>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</si>
  <si>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</si>
  <si>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</si>
  <si>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</si>
  <si>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</si>
  <si>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</si>
  <si>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</si>
  <si>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</si>
  <si>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</si>
  <si>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</si>
  <si>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</si>
  <si>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</si>
  <si>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</si>
  <si>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</si>
  <si>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</si>
  <si>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</si>
  <si>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</si>
  <si>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</si>
  <si>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</si>
  <si>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</si>
  <si>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</si>
  <si>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</si>
  <si>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</si>
  <si>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</si>
  <si>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</si>
  <si>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</si>
  <si>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</si>
  <si>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</si>
  <si>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</si>
  <si>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</si>
  <si>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</si>
  <si>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</si>
  <si>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</si>
  <si>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</si>
  <si>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</si>
  <si>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</si>
  <si>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</si>
  <si>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</si>
  <si>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</si>
  <si>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</si>
  <si>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</si>
  <si>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</si>
  <si>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</si>
  <si>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</si>
  <si>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</si>
  <si>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</si>
  <si>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</si>
  <si>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</si>
  <si>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</si>
  <si>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</si>
  <si>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</si>
  <si>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</si>
  <si>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</si>
  <si>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</si>
  <si>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</si>
  <si>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</si>
  <si>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</si>
  <si>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</si>
  <si>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</si>
  <si>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</si>
  <si>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</si>
  <si>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</si>
  <si>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</si>
  <si>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</si>
  <si>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</si>
  <si>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</si>
  <si>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</si>
  <si>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</si>
  <si>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</si>
  <si>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</si>
  <si>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</si>
  <si>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</si>
  <si>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</si>
  <si>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</si>
  <si>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</si>
  <si>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</si>
  <si>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</si>
  <si>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</si>
  <si>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</si>
  <si>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</si>
  <si>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</si>
  <si>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</si>
  <si>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</si>
  <si>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</si>
  <si>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</si>
  <si>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</si>
  <si>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</si>
  <si>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</si>
  <si>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</si>
  <si>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</si>
  <si>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</si>
  <si>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</si>
  <si>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</si>
  <si>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</si>
  <si>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</si>
  <si>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</si>
  <si>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</si>
  <si>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</si>
  <si>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</si>
  <si>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</si>
  <si>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</si>
  <si>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</si>
  <si>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</si>
  <si>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</si>
  <si>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</si>
  <si>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</si>
  <si>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</si>
  <si>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</si>
  <si>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</si>
  <si>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</si>
  <si>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</si>
  <si>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</si>
  <si>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</si>
  <si>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</si>
  <si>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</si>
  <si>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</si>
  <si>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</si>
  <si>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</si>
  <si>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</si>
  <si>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</si>
  <si>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</si>
  <si>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</si>
  <si>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</si>
  <si>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</si>
  <si>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</si>
  <si>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</si>
  <si>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</si>
  <si>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</si>
  <si>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</si>
  <si>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</si>
  <si>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</si>
  <si>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</si>
  <si>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</si>
  <si>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</si>
  <si>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</si>
  <si>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</si>
  <si>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</si>
  <si>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</si>
  <si>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</si>
  <si>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</si>
  <si>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</si>
  <si>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</si>
  <si>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</si>
  <si>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</si>
  <si>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</si>
  <si>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</si>
  <si>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</si>
  <si>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</si>
  <si>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</si>
  <si>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</si>
  <si>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</si>
  <si>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</si>
  <si>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</si>
  <si>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</si>
  <si>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</si>
  <si>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</si>
  <si>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</si>
  <si>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</si>
  <si>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</si>
  <si>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</si>
  <si>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</si>
  <si>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</si>
  <si>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</si>
  <si>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</si>
  <si>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</si>
  <si>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</si>
  <si>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</si>
  <si>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</si>
  <si>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</si>
  <si>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</si>
  <si>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</si>
  <si>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</si>
  <si>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</si>
  <si>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</si>
  <si>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</si>
  <si>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</si>
  <si>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</si>
  <si>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</si>
  <si>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</si>
  <si>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</si>
  <si>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</si>
  <si>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</si>
  <si>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</si>
  <si>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</si>
  <si>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</si>
  <si>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</si>
  <si>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</si>
  <si>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</si>
  <si>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</si>
  <si>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</si>
  <si>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</si>
  <si>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</si>
  <si>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</si>
  <si>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</si>
  <si>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</si>
  <si>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</si>
  <si>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</si>
  <si>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</si>
  <si>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</si>
  <si>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</si>
  <si>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</si>
  <si>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</si>
  <si>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</si>
  <si>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</si>
  <si>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</si>
  <si>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</si>
  <si>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</si>
  <si>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</si>
  <si>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</si>
  <si>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</si>
  <si>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</si>
  <si>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</si>
  <si>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</si>
  <si>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</si>
  <si>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</si>
  <si>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</si>
  <si>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</si>
  <si>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</si>
  <si>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</si>
  <si>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</si>
  <si>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</si>
  <si>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</si>
  <si>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</si>
  <si>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</si>
  <si>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</si>
  <si>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</si>
  <si>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</si>
  <si>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</si>
  <si>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</si>
  <si>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</si>
  <si>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</si>
  <si>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</si>
  <si>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</si>
  <si>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</si>
  <si>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</si>
  <si>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</si>
  <si>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</si>
  <si>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</si>
  <si>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</si>
  <si>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</si>
  <si>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</si>
  <si>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</si>
  <si>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</si>
  <si>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</si>
  <si>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</si>
  <si>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</si>
  <si>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</si>
  <si>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</si>
  <si>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</si>
  <si>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</si>
  <si>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</si>
  <si>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</si>
  <si>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</si>
  <si>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</si>
  <si>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</si>
  <si>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</si>
  <si>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</si>
  <si>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</si>
  <si>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</si>
  <si>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</si>
  <si>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</si>
  <si>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</si>
  <si>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</si>
  <si>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</si>
  <si>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</si>
  <si>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</si>
  <si>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</si>
  <si>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</si>
  <si>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</si>
  <si>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</si>
  <si>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</si>
  <si>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</si>
  <si>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</si>
  <si>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</si>
  <si>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</si>
  <si>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</si>
  <si>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</si>
  <si>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</si>
  <si>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</si>
  <si>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</si>
  <si>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</si>
  <si>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</si>
  <si>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</si>
  <si>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</si>
  <si>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</si>
  <si>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</si>
  <si>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</si>
  <si>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</si>
  <si>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</si>
  <si>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</si>
  <si>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</si>
  <si>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</si>
  <si>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</si>
  <si>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</si>
  <si>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</si>
  <si>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</si>
  <si>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</si>
  <si>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</si>
  <si>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</si>
  <si>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</si>
  <si>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</si>
  <si>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</si>
  <si>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</si>
  <si>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</si>
  <si>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</si>
  <si>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</si>
  <si>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</si>
  <si>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</si>
  <si>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</si>
  <si>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</si>
  <si>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</si>
  <si>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</si>
  <si>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</si>
  <si>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</si>
  <si>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</si>
  <si>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</si>
  <si>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</si>
  <si>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</si>
  <si>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</si>
  <si>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</si>
  <si>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</si>
  <si>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</si>
  <si>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</si>
  <si>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</si>
  <si>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</si>
  <si>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</si>
  <si>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</si>
  <si>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</si>
  <si>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</si>
  <si>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</si>
  <si>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</si>
  <si>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</si>
  <si>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</si>
  <si>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</si>
  <si>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</si>
  <si>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</si>
  <si>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</si>
  <si>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</si>
  <si>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</si>
  <si>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</si>
  <si>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</si>
  <si>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</si>
  <si>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</si>
  <si>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</si>
  <si>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</si>
  <si>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</si>
  <si>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</si>
  <si>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</si>
  <si>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</si>
  <si>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</si>
  <si>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</si>
  <si>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</si>
  <si>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</si>
  <si>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</si>
  <si>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</si>
  <si>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</si>
  <si>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</si>
  <si>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</si>
  <si>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</si>
  <si>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</si>
  <si>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</si>
  <si>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</si>
  <si>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</si>
  <si>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</si>
  <si>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</si>
  <si>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</si>
  <si>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</si>
  <si>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</si>
  <si>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</si>
  <si>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</si>
  <si>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</si>
  <si>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</si>
  <si>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</si>
  <si>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</si>
  <si>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</si>
  <si>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</si>
  <si>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</si>
  <si>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</si>
  <si>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</si>
  <si>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</si>
  <si>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</si>
  <si>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</si>
  <si>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</si>
  <si>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</si>
  <si>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</si>
  <si>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</si>
  <si>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</si>
  <si>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</si>
  <si>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</si>
  <si>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</si>
  <si>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</si>
  <si>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</si>
  <si>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</si>
  <si>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</si>
  <si>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</si>
  <si>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</si>
  <si>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</si>
  <si>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</si>
  <si>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</si>
  <si>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</si>
  <si>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</si>
  <si>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</si>
  <si>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</si>
  <si>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</si>
  <si>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</si>
  <si>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</si>
  <si>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</si>
  <si>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</si>
  <si>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</si>
  <si>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</si>
  <si>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</si>
  <si>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</si>
  <si>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</si>
  <si>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</si>
  <si>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</si>
  <si>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</si>
  <si>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</si>
  <si>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</si>
  <si>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</si>
  <si>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</si>
  <si>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</si>
  <si>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</si>
  <si>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</si>
  <si>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</si>
  <si>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</si>
  <si>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</si>
  <si>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</si>
  <si>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</si>
  <si>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</si>
  <si>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</si>
  <si>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</si>
  <si>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</si>
  <si>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</si>
  <si>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</si>
  <si>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</si>
  <si>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</si>
  <si>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</si>
  <si>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</si>
  <si>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</si>
  <si>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</si>
  <si>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</si>
  <si>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</si>
  <si>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</si>
  <si>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</si>
  <si>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</si>
  <si>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</si>
  <si>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</si>
  <si>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</si>
  <si>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</si>
  <si>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</si>
  <si>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</si>
  <si>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</si>
  <si>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</si>
  <si>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</si>
  <si>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</si>
  <si>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</si>
  <si>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</si>
  <si>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</si>
  <si>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</si>
  <si>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</si>
  <si>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</si>
  <si>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</si>
  <si>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</si>
  <si>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</si>
  <si>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</si>
  <si>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</si>
  <si>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</si>
  <si>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</si>
  <si>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</si>
  <si>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</si>
  <si>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</si>
  <si>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</si>
  <si>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</si>
  <si>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</si>
  <si>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</si>
  <si>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</si>
  <si>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</si>
  <si>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</si>
  <si>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</si>
  <si>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</si>
  <si>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</si>
  <si>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</si>
  <si>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</si>
  <si>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</si>
  <si>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</si>
  <si>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</si>
  <si>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</si>
  <si>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</si>
  <si>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</si>
  <si>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</si>
  <si>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</si>
  <si>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</si>
  <si>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</si>
  <si>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</si>
  <si>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</si>
  <si>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</si>
  <si>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</si>
  <si>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</si>
  <si>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</si>
  <si>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</si>
  <si>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</si>
  <si>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</si>
  <si>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</si>
  <si>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</si>
  <si>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</si>
  <si>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</si>
  <si>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</si>
  <si>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</si>
  <si>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</si>
  <si>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</si>
  <si>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</si>
  <si>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</si>
  <si>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</si>
  <si>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</si>
  <si>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</si>
  <si>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</si>
  <si>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</si>
  <si>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</si>
  <si>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</si>
  <si>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</si>
  <si>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</si>
  <si>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</si>
  <si>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</si>
  <si>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</si>
  <si>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</si>
  <si>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</si>
  <si>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</si>
  <si>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</si>
  <si>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</si>
  <si>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</si>
  <si>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</si>
  <si>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</si>
  <si>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</si>
  <si>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</si>
  <si>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</si>
  <si>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</si>
  <si>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</si>
  <si>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</si>
  <si>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</si>
  <si>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</si>
  <si>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</si>
  <si>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</si>
  <si>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</si>
  <si>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</si>
  <si>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</si>
  <si>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</si>
  <si>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</si>
  <si>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</si>
  <si>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</si>
  <si>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</si>
  <si>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</si>
  <si>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</si>
  <si>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</si>
  <si>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</si>
  <si>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</si>
  <si>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</si>
  <si>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</si>
  <si>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</si>
  <si>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</si>
  <si>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</si>
  <si>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</si>
  <si>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</si>
  <si>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</si>
  <si>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</si>
  <si>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</si>
  <si>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</si>
  <si>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</si>
  <si>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</si>
  <si>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</si>
  <si>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</si>
  <si>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</si>
  <si>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</si>
  <si>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</si>
  <si>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</si>
  <si>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</si>
  <si>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</si>
  <si>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</si>
  <si>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</si>
  <si>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</si>
  <si>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</si>
  <si>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</si>
  <si>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</si>
  <si>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</si>
  <si>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</si>
  <si>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</si>
  <si>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</si>
  <si>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</si>
  <si>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</si>
  <si>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</si>
  <si>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</si>
  <si>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</si>
  <si>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</si>
  <si>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</si>
  <si>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</si>
  <si>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</si>
  <si>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</si>
  <si>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</si>
  <si>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</si>
  <si>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</si>
  <si>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</si>
  <si>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</si>
  <si>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</si>
  <si>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</si>
  <si>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</si>
  <si>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</si>
  <si>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</si>
  <si>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</si>
  <si>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</si>
  <si>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</si>
  <si>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</si>
  <si>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</si>
  <si>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</si>
  <si>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</si>
  <si>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</si>
  <si>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</si>
  <si>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</si>
  <si>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</si>
  <si>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</si>
  <si>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</si>
  <si>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</si>
  <si>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</si>
  <si>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</si>
  <si>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</si>
  <si>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</si>
  <si>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</si>
  <si>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</si>
  <si>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</si>
  <si>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</si>
  <si>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</si>
  <si>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</si>
  <si>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</si>
  <si>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</si>
  <si>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</si>
  <si>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</si>
  <si>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</si>
  <si>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</si>
  <si>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</si>
  <si>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</si>
  <si>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</si>
  <si>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</si>
  <si>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</si>
  <si>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</si>
  <si>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</si>
  <si>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</si>
  <si>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</si>
  <si>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</si>
  <si>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</si>
  <si>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</si>
  <si>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</si>
  <si>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</si>
  <si>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</si>
  <si>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</si>
  <si>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</si>
  <si>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</si>
  <si>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</si>
  <si>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</si>
  <si>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</si>
  <si>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</si>
  <si>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</si>
  <si>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</si>
  <si>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</si>
  <si>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</si>
  <si>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</si>
  <si>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</si>
  <si>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</si>
  <si>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</si>
  <si>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</si>
  <si>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</si>
  <si>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</si>
  <si>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</si>
  <si>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</si>
  <si>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</si>
  <si>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</si>
  <si>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</si>
  <si>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</si>
  <si>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</si>
  <si>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</si>
  <si>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</si>
  <si>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</si>
  <si>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</si>
  <si>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</si>
  <si>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</si>
  <si>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</si>
  <si>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</si>
  <si>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</si>
  <si>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</si>
  <si>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</si>
  <si>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</si>
  <si>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</si>
  <si>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</si>
  <si>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</si>
  <si>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</si>
  <si>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</si>
  <si>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</si>
  <si>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</si>
  <si>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</si>
  <si>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</si>
  <si>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</si>
  <si>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</si>
  <si>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</si>
  <si>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</si>
  <si>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</si>
  <si>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</si>
  <si>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</si>
  <si>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</si>
  <si>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</si>
  <si>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</si>
  <si>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</si>
  <si>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</si>
  <si>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</si>
  <si>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</si>
  <si>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</si>
  <si>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</si>
  <si>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</si>
  <si>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</si>
  <si>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</si>
  <si>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</si>
  <si>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</si>
  <si>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</si>
  <si>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</si>
  <si>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</si>
  <si>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</si>
  <si>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</si>
  <si>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</si>
  <si>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</si>
  <si>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</si>
  <si>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</si>
  <si>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</si>
  <si>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</si>
  <si>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</si>
  <si>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</si>
  <si>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</si>
  <si>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</si>
  <si>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</si>
  <si>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</si>
  <si>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</si>
  <si>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</si>
  <si>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</si>
  <si>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</si>
  <si>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</si>
  <si>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</si>
  <si>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</si>
  <si>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</si>
  <si>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</si>
  <si>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</si>
  <si>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</si>
  <si>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</si>
  <si>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</si>
  <si>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</si>
  <si>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</si>
  <si>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</si>
  <si>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</si>
  <si>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</si>
  <si>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</si>
  <si>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</si>
  <si>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</si>
  <si>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</si>
  <si>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</si>
  <si>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</si>
  <si>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</si>
  <si>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</si>
  <si>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</si>
  <si>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</si>
  <si>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</si>
  <si>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</si>
  <si>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</si>
  <si>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</si>
  <si>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</si>
  <si>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</si>
  <si>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</si>
  <si>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</si>
  <si>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</si>
  <si>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</si>
  <si>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</si>
  <si>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</si>
  <si>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</si>
  <si>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</si>
  <si>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</si>
  <si>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</si>
  <si>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</si>
  <si>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</si>
  <si>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</si>
  <si>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</si>
  <si>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</si>
  <si>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</si>
  <si>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</si>
  <si>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</si>
  <si>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</si>
  <si>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</si>
  <si>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</si>
  <si>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</si>
  <si>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</si>
  <si>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</si>
  <si>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</si>
  <si>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</si>
  <si>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</si>
  <si>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</si>
  <si>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</si>
  <si>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</si>
  <si>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</si>
  <si>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</si>
  <si>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</si>
  <si>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</si>
  <si>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</si>
  <si>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</si>
  <si>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</si>
  <si>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</si>
  <si>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</si>
  <si>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</si>
  <si>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</si>
  <si>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</si>
  <si>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</si>
  <si>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</si>
  <si>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</si>
  <si>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</si>
  <si>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</si>
  <si>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</si>
  <si>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</si>
  <si>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</si>
  <si>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</si>
  <si>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</si>
  <si>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</si>
  <si>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</si>
  <si>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</si>
  <si>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</si>
  <si>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</si>
  <si>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</si>
  <si>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</si>
  <si>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</si>
  <si>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</si>
  <si>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</si>
  <si>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</si>
  <si>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</si>
  <si>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</si>
  <si>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</si>
  <si>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</si>
  <si>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</si>
  <si>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</si>
  <si>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</si>
  <si>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</si>
  <si>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</si>
  <si>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</si>
  <si>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</si>
  <si>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</si>
  <si>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</si>
  <si>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</si>
  <si>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</si>
  <si>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</si>
  <si>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</si>
  <si>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</si>
  <si>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</si>
  <si>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</si>
  <si>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</si>
  <si>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</si>
  <si>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</si>
  <si>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</si>
  <si>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</si>
  <si>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</si>
  <si>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</si>
  <si>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</si>
  <si>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</si>
  <si>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</si>
  <si>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</si>
  <si>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</si>
  <si>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</si>
  <si>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</si>
  <si>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</si>
  <si>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</si>
  <si>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</si>
  <si>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</si>
  <si>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</si>
  <si>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</si>
  <si>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</si>
  <si>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</si>
  <si>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</si>
  <si>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</si>
  <si>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</si>
  <si>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</si>
  <si>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</si>
  <si>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</si>
  <si>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</si>
  <si>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</si>
  <si>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</si>
  <si>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</si>
  <si>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</si>
  <si>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</si>
  <si>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</si>
  <si>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</si>
  <si>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</si>
  <si>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</si>
  <si>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</si>
  <si>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</si>
  <si>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</si>
  <si>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</si>
  <si>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</si>
  <si>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</si>
  <si>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</si>
  <si>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</si>
  <si>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</si>
  <si>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</si>
  <si>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</si>
  <si>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</si>
  <si>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</si>
  <si>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</si>
  <si>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</si>
  <si>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</si>
  <si>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</si>
  <si>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</si>
  <si>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</si>
  <si>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</si>
  <si>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</si>
  <si>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</si>
  <si>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</si>
  <si>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</si>
  <si>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</si>
  <si>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</si>
  <si>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</si>
  <si>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</si>
  <si>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</si>
  <si>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</si>
  <si>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</si>
  <si>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</si>
  <si>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</si>
  <si>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</si>
  <si>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</si>
  <si>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</si>
  <si>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</si>
  <si>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</si>
  <si>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</si>
  <si>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</si>
  <si>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</si>
  <si>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</si>
  <si>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</si>
  <si>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</si>
  <si>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</si>
  <si>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</si>
  <si>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</si>
  <si>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</si>
  <si>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</si>
  <si>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</si>
  <si>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</si>
  <si>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</si>
  <si>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</si>
  <si>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</si>
  <si>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</si>
  <si>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</si>
  <si>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</si>
  <si>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</si>
  <si>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</si>
  <si>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</si>
  <si>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</si>
  <si>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</si>
  <si>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</si>
  <si>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</si>
  <si>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</si>
  <si>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</si>
  <si>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</si>
  <si>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</si>
  <si>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</si>
  <si>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</si>
  <si>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</si>
  <si>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</si>
  <si>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</si>
  <si>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</si>
  <si>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</si>
  <si>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</si>
  <si>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</si>
  <si>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</si>
  <si>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</si>
  <si>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</si>
  <si>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</si>
  <si>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</si>
  <si>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</si>
  <si>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</si>
  <si>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</si>
  <si>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</si>
  <si>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</si>
  <si>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</si>
  <si>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</si>
  <si>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</si>
  <si>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</si>
  <si>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</si>
  <si>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</si>
  <si>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</si>
  <si>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</si>
  <si>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</si>
  <si>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</si>
  <si>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</si>
  <si>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</si>
  <si>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</si>
  <si>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</si>
  <si>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</si>
  <si>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</si>
  <si>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</si>
  <si>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</si>
  <si>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</si>
  <si>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</si>
  <si>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</si>
  <si>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</si>
  <si>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</si>
  <si>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</si>
  <si>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</si>
  <si>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</si>
  <si>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</si>
  <si>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</si>
  <si>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</si>
  <si>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</si>
  <si>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</si>
  <si>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</si>
  <si>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</si>
  <si>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</si>
  <si>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</si>
  <si>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</si>
  <si>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</si>
  <si>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</si>
  <si>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</si>
  <si>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</si>
  <si>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</si>
  <si>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</si>
  <si>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</si>
  <si>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</si>
  <si>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</si>
  <si>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</si>
  <si>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</si>
  <si>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</si>
  <si>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</si>
  <si>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</si>
  <si>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</si>
  <si>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</si>
  <si>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</si>
  <si>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</si>
  <si>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</si>
  <si>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</si>
  <si>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</si>
  <si>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</si>
  <si>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</si>
  <si>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</si>
  <si>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</si>
  <si>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</si>
  <si>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</si>
  <si>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</si>
  <si>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</si>
  <si>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</si>
  <si>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</si>
  <si>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</si>
  <si>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</si>
  <si>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</si>
  <si>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</si>
  <si>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</si>
  <si>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</si>
  <si>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</si>
  <si>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</si>
  <si>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</si>
  <si>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</si>
  <si>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</si>
  <si>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</si>
  <si>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</si>
  <si>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</si>
  <si>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</si>
  <si>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</si>
  <si>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</si>
  <si>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</si>
  <si>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</si>
  <si>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</si>
  <si>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</si>
  <si>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</si>
  <si>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</si>
  <si>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</si>
  <si>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</si>
  <si>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</si>
  <si>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</si>
  <si>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</si>
  <si>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</si>
  <si>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</si>
  <si>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</si>
  <si>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</si>
  <si>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</si>
  <si>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</si>
  <si>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</si>
  <si>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</si>
  <si>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</si>
  <si>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</si>
  <si>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</si>
  <si>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</si>
  <si>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</si>
  <si>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</si>
  <si>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</si>
  <si>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</si>
  <si>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</si>
  <si>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</si>
  <si>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</si>
  <si>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</si>
  <si>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</si>
  <si>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</si>
  <si>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</si>
  <si>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</si>
  <si>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</si>
  <si>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</si>
  <si>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</si>
  <si>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</si>
  <si>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</si>
  <si>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</si>
  <si>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</si>
  <si>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</si>
  <si>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</si>
  <si>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</si>
  <si>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</si>
  <si>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</si>
  <si>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</si>
  <si>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</si>
  <si>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</si>
  <si>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</si>
  <si>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</si>
  <si>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</si>
  <si>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</si>
  <si>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</si>
  <si>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</si>
  <si>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</si>
  <si>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</si>
  <si>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</si>
  <si>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</si>
  <si>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</si>
  <si>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</si>
  <si>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</si>
  <si>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</si>
  <si>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</si>
  <si>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</si>
  <si>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</si>
  <si>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</si>
  <si>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</si>
  <si>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</si>
  <si>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</si>
  <si>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</si>
  <si>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</si>
  <si>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</si>
  <si>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</si>
  <si>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</si>
  <si>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</si>
  <si>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</si>
  <si>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</si>
  <si>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</si>
  <si>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</si>
  <si>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</si>
  <si>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</si>
  <si>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</si>
  <si>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</si>
  <si>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</si>
  <si>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</si>
  <si>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</si>
  <si>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</si>
  <si>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</si>
  <si>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</si>
  <si>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</si>
  <si>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</si>
  <si>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</si>
  <si>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</si>
  <si>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</si>
  <si>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</si>
  <si>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</si>
  <si>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</si>
  <si>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</si>
  <si>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</si>
  <si>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</si>
  <si>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</si>
  <si>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</si>
  <si>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</si>
  <si>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</si>
  <si>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</si>
  <si>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</si>
  <si>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</si>
  <si>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</si>
  <si>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</si>
  <si>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</si>
  <si>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</si>
  <si>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</si>
  <si>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</si>
  <si>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</si>
  <si>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</si>
  <si>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</si>
  <si>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</si>
  <si>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</si>
  <si>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</si>
  <si>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</si>
  <si>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</si>
  <si>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</si>
  <si>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</si>
  <si>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</si>
  <si>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</si>
  <si>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</si>
  <si>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</si>
  <si>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</si>
  <si>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</si>
  <si>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</si>
  <si>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</si>
  <si>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</si>
  <si>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</si>
  <si>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</si>
  <si>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</si>
  <si>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</si>
  <si>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</si>
  <si>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</si>
  <si>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</si>
  <si>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</si>
  <si>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</si>
  <si>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</si>
  <si>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</si>
  <si>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</si>
  <si>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</si>
  <si>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</si>
  <si>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</si>
  <si>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</si>
  <si>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</si>
  <si>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</si>
  <si>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</si>
  <si>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</si>
  <si>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</si>
  <si>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</si>
  <si>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</si>
  <si>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</si>
  <si>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</si>
  <si>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</si>
  <si>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</si>
  <si>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</si>
  <si>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</si>
  <si>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</si>
  <si>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</si>
  <si>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</si>
  <si>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</si>
  <si>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</si>
  <si>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</si>
  <si>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</si>
  <si>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</si>
  <si>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</si>
  <si>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</si>
  <si>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</si>
  <si>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</si>
  <si>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</si>
  <si>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</si>
  <si>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</si>
  <si>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</si>
  <si>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</si>
  <si>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</si>
  <si>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</si>
  <si>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</si>
  <si>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</si>
  <si>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</si>
  <si>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</si>
  <si>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</si>
  <si>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</si>
  <si>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</si>
  <si>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</si>
  <si>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</si>
  <si>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</si>
  <si>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</si>
  <si>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</si>
  <si>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</si>
  <si>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</si>
  <si>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</si>
  <si>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</si>
  <si>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</si>
  <si>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</si>
  <si>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</si>
  <si>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</si>
  <si>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</si>
  <si>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</si>
  <si>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</si>
  <si>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</si>
  <si>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</si>
  <si>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</si>
  <si>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</si>
  <si>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</si>
  <si>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</si>
  <si>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</si>
  <si>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</si>
  <si>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</si>
  <si>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</si>
  <si>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</si>
  <si>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</si>
  <si>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</si>
  <si>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</si>
  <si>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</si>
  <si>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</si>
  <si>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</si>
  <si>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</si>
  <si>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</si>
  <si>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</si>
  <si>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</si>
  <si>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</si>
  <si>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</si>
  <si>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</si>
  <si>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</si>
  <si>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</si>
  <si>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</si>
  <si>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</si>
  <si>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</si>
  <si>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</si>
  <si>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</si>
  <si>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</si>
  <si>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</si>
  <si>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</si>
  <si>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</si>
  <si>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</si>
  <si>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</si>
  <si>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</si>
  <si>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</si>
  <si>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</si>
  <si>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</si>
  <si>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</si>
  <si>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</si>
  <si>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</si>
  <si>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</si>
  <si>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</si>
  <si>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</si>
  <si>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</si>
  <si>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</si>
  <si>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</si>
  <si>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</si>
  <si>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</si>
  <si>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</si>
  <si>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</si>
  <si>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</si>
  <si>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</si>
  <si>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</si>
  <si>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</si>
  <si>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</si>
  <si>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</si>
  <si>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</si>
  <si>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</si>
  <si>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</si>
  <si>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</si>
  <si>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</si>
  <si>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</si>
  <si>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</si>
  <si>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</si>
  <si>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</si>
  <si>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</si>
  <si>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</si>
  <si>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</si>
  <si>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</si>
  <si>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</si>
  <si>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</si>
  <si>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</si>
  <si>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</si>
  <si>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</si>
  <si>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</si>
  <si>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</si>
  <si>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</si>
  <si>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</si>
  <si>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</si>
  <si>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</si>
  <si>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</si>
  <si>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</si>
  <si>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</si>
  <si>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</si>
  <si>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</si>
  <si>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</si>
  <si>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</si>
  <si>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</si>
  <si>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</si>
  <si>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</si>
  <si>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</si>
  <si>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</si>
  <si>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</si>
  <si>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</si>
  <si>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</si>
  <si>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</si>
  <si>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</si>
  <si>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</si>
  <si>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</si>
  <si>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</si>
  <si>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</si>
  <si>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</si>
  <si>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</si>
  <si>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</si>
  <si>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</si>
  <si>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</si>
  <si>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</si>
  <si>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</si>
  <si>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</si>
  <si>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</si>
  <si>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</si>
  <si>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</si>
  <si>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</si>
  <si>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</si>
  <si>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</si>
  <si>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</si>
  <si>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</si>
  <si>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</si>
  <si>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</si>
  <si>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</si>
  <si>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</si>
  <si>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</si>
  <si>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</si>
  <si>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</si>
  <si>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</si>
  <si>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</si>
  <si>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</si>
  <si>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</si>
  <si>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</si>
  <si>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</si>
  <si>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</si>
  <si>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</si>
  <si>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</si>
  <si>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</si>
  <si>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</si>
  <si>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</si>
  <si>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</si>
  <si>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</si>
  <si>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</si>
  <si>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</si>
  <si>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</si>
  <si>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</si>
  <si>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</si>
  <si>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</si>
  <si>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</si>
  <si>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</si>
  <si>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</si>
  <si>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</si>
  <si>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</si>
  <si>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</si>
  <si>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</si>
  <si>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</si>
  <si>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</si>
  <si>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</si>
  <si>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</si>
  <si>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</si>
  <si>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</si>
  <si>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</si>
  <si>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</si>
  <si>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</si>
  <si>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</si>
  <si>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</si>
  <si>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</si>
  <si>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</si>
  <si>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</si>
  <si>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</si>
  <si>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</si>
  <si>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</si>
  <si>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</si>
  <si>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</si>
  <si>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</si>
  <si>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</si>
  <si>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</si>
  <si>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</si>
  <si>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</si>
  <si>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</si>
  <si>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</si>
  <si>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</si>
  <si>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</si>
  <si>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</si>
  <si>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</si>
  <si>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</si>
  <si>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</si>
  <si>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</si>
  <si>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</si>
  <si>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</si>
  <si>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</si>
  <si>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</si>
  <si>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</si>
  <si>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</si>
  <si>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</si>
  <si>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</si>
  <si>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</si>
  <si>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</si>
  <si>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</si>
  <si>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</si>
  <si>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</si>
  <si>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</si>
  <si>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</si>
  <si>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</si>
  <si>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</si>
  <si>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</si>
  <si>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</si>
  <si>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</si>
  <si>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</si>
  <si>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</si>
  <si>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</si>
  <si>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</si>
  <si>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</si>
  <si>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</si>
  <si>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</si>
  <si>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</si>
  <si>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</si>
  <si>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</si>
  <si>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</si>
  <si>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</si>
  <si>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</si>
  <si>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</si>
  <si>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</si>
  <si>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</si>
  <si>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</si>
  <si>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</si>
  <si>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</si>
  <si>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</si>
  <si>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</si>
  <si>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</si>
  <si>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</si>
  <si>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</si>
  <si>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</si>
  <si>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</si>
  <si>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</si>
  <si>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</si>
  <si>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</si>
  <si>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</si>
  <si>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</si>
  <si>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</si>
  <si>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</si>
  <si>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</si>
  <si>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</si>
  <si>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</si>
  <si>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</si>
  <si>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</si>
  <si>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</si>
  <si>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</si>
  <si>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</si>
  <si>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</si>
  <si>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</si>
  <si>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</si>
  <si>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</si>
  <si>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</si>
  <si>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</si>
  <si>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</si>
  <si>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</si>
  <si>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</si>
  <si>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</si>
  <si>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</si>
  <si>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</si>
  <si>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</si>
  <si>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</si>
  <si>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</si>
  <si>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</si>
  <si>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</si>
  <si>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</si>
  <si>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</si>
  <si>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</si>
  <si>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</si>
  <si>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</si>
  <si>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</si>
  <si>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</si>
  <si>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</si>
  <si>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</si>
  <si>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</si>
  <si>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</si>
  <si>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</si>
  <si>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</si>
  <si>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</si>
  <si>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</si>
  <si>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</si>
  <si>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</si>
  <si>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</si>
  <si>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</si>
  <si>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</si>
  <si>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</si>
  <si>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</si>
  <si>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</si>
  <si>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</si>
  <si>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</si>
  <si>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</si>
  <si>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</si>
  <si>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</si>
  <si>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</si>
  <si>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</si>
  <si>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</si>
  <si>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</si>
  <si>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</si>
  <si>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</si>
  <si>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</si>
  <si>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</si>
  <si>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</si>
  <si>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</si>
  <si>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</si>
  <si>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</si>
  <si>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</si>
  <si>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</si>
  <si>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</si>
  <si>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</si>
  <si>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</si>
  <si>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</si>
  <si>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</si>
  <si>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</si>
  <si>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</si>
  <si>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</si>
  <si>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</si>
  <si>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</si>
  <si>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</si>
  <si>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</si>
  <si>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</si>
  <si>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</si>
  <si>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</si>
  <si>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</si>
  <si>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</si>
  <si>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</si>
  <si>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</si>
  <si>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</si>
  <si>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</si>
  <si>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</si>
  <si>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</si>
  <si>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</si>
  <si>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</si>
  <si>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</si>
  <si>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</si>
  <si>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</si>
  <si>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</si>
  <si>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</si>
  <si>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</si>
  <si>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</si>
  <si>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</si>
  <si>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</si>
  <si>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</si>
  <si>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</si>
  <si>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</si>
  <si>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</si>
  <si>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</si>
  <si>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</si>
  <si>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</si>
  <si>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</si>
  <si>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</si>
  <si>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</si>
  <si>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</si>
  <si>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</si>
  <si>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</si>
  <si>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</si>
  <si>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</si>
  <si>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</si>
  <si>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</si>
  <si>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</si>
  <si>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</si>
  <si>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</si>
  <si>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</si>
  <si>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</si>
  <si>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</si>
  <si>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</si>
  <si>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</si>
  <si>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</si>
  <si>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</si>
  <si>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</si>
  <si>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</si>
  <si>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</si>
  <si>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</si>
  <si>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</si>
  <si>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</si>
  <si>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</si>
  <si>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</si>
  <si>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</si>
  <si>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</si>
  <si>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</si>
  <si>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</si>
  <si>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</si>
  <si>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</si>
  <si>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</si>
  <si>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</si>
  <si>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</si>
  <si>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</si>
  <si>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</si>
  <si>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</si>
  <si>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</si>
  <si>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</si>
  <si>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</si>
  <si>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</si>
  <si>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</si>
  <si>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</si>
  <si>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</si>
  <si>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</si>
  <si>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</si>
  <si>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</si>
  <si>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</si>
  <si>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</si>
  <si>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</si>
  <si>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</si>
  <si>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</si>
  <si>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</si>
  <si>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</si>
  <si>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</si>
  <si>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</si>
  <si>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</si>
  <si>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</si>
  <si>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</si>
  <si>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</si>
  <si>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</si>
  <si>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</si>
  <si>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</si>
  <si>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</si>
  <si>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</si>
  <si>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</si>
  <si>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</si>
  <si>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</si>
  <si>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</si>
  <si>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</si>
  <si>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</si>
  <si>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</si>
  <si>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</si>
  <si>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</si>
  <si>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</si>
  <si>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</si>
  <si>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</si>
  <si>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</si>
  <si>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</si>
  <si>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</si>
  <si>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</si>
  <si>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</si>
  <si>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</si>
  <si>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</si>
  <si>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</si>
  <si>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</si>
  <si>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</si>
  <si>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</si>
  <si>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</si>
  <si>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</si>
  <si>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</si>
  <si>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</si>
  <si>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</si>
  <si>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</si>
  <si>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</si>
  <si>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</si>
  <si>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</si>
  <si>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</si>
  <si>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</si>
  <si>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</si>
  <si>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</si>
  <si>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</si>
  <si>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</si>
  <si>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</si>
  <si>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</si>
  <si>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</si>
  <si>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</si>
  <si>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</si>
  <si>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</si>
  <si>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</si>
  <si>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</si>
  <si>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</si>
  <si>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</si>
  <si>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</si>
  <si>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</si>
  <si>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</si>
  <si>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</si>
  <si>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</si>
  <si>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</si>
  <si>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</si>
  <si>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</si>
  <si>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</si>
  <si>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</si>
  <si>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</si>
  <si>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</si>
  <si>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</si>
  <si>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</si>
  <si>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</si>
  <si>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</si>
  <si>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</si>
  <si>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</si>
  <si>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</si>
  <si>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</si>
  <si>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</si>
  <si>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</si>
  <si>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</si>
  <si>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</si>
  <si>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</si>
  <si>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</si>
  <si>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</si>
  <si>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</si>
  <si>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</si>
  <si>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</si>
  <si>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</si>
  <si>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</si>
  <si>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</si>
  <si>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</si>
  <si>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</si>
  <si>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</si>
  <si>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</si>
  <si>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</si>
  <si>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</si>
  <si>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</si>
  <si>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</si>
  <si>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</si>
  <si>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</si>
  <si>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</si>
  <si>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</si>
  <si>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</si>
  <si>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</si>
  <si>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</si>
  <si>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</si>
  <si>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</si>
  <si>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</si>
  <si>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</si>
  <si>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</si>
  <si>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</si>
  <si>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</si>
  <si>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</si>
  <si>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</si>
  <si>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</si>
  <si>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</si>
  <si>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</si>
  <si>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</si>
  <si>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</si>
  <si>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</si>
  <si>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</si>
  <si>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</si>
  <si>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</si>
  <si>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</si>
  <si>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</si>
  <si>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</si>
  <si>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</si>
  <si>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</si>
  <si>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</si>
  <si>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</si>
  <si>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</si>
  <si>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</si>
  <si>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</si>
  <si>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</si>
  <si>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</si>
  <si>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</si>
  <si>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</si>
  <si>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</si>
  <si>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</si>
  <si>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</si>
  <si>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</si>
  <si>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</si>
  <si>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</si>
  <si>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</si>
  <si>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</si>
  <si>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</si>
  <si>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</si>
  <si>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</si>
  <si>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</si>
  <si>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</si>
  <si>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</si>
  <si>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</si>
  <si>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</si>
  <si>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</si>
  <si>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</si>
  <si>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</si>
  <si>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</si>
  <si>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</si>
  <si>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</si>
  <si>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</si>
  <si>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</si>
  <si>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</si>
  <si>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</si>
  <si>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</si>
  <si>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</si>
  <si>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</si>
  <si>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</si>
  <si>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</si>
  <si>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</si>
  <si>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</si>
  <si>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</si>
  <si>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</si>
  <si>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</si>
  <si>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</si>
  <si>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</si>
  <si>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</si>
  <si>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</si>
  <si>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</si>
  <si>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</si>
  <si>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</si>
  <si>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</si>
  <si>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</si>
  <si>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</si>
  <si>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</si>
  <si>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</si>
  <si>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</si>
  <si>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</si>
  <si>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</si>
  <si>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</si>
  <si>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</si>
  <si>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</si>
  <si>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</si>
  <si>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</si>
  <si>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</si>
  <si>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</si>
  <si>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</si>
  <si>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</si>
  <si>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</si>
  <si>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</si>
  <si>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</si>
  <si>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</si>
  <si>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</si>
  <si>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</si>
  <si>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</si>
  <si>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</si>
  <si>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</si>
  <si>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</si>
  <si>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</si>
  <si>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</si>
  <si>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</si>
  <si>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</si>
  <si>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</si>
  <si>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</si>
  <si>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</si>
  <si>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</si>
  <si>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</si>
  <si>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</si>
  <si>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</si>
  <si>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</si>
  <si>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</si>
  <si>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</si>
  <si>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</si>
  <si>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</si>
  <si>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</si>
  <si>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</si>
  <si>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</si>
  <si>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</si>
  <si>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</si>
  <si>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</si>
  <si>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</si>
  <si>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</si>
  <si>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</si>
  <si>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</si>
  <si>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</si>
  <si>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</si>
  <si>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</si>
  <si>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</si>
  <si>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</si>
  <si>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</si>
  <si>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</si>
  <si>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</si>
  <si>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</si>
  <si>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</si>
  <si>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</si>
  <si>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</si>
  <si>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</si>
  <si>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</si>
  <si>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</si>
  <si>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</si>
  <si>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</si>
  <si>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</si>
  <si>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</si>
  <si>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</si>
  <si>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</si>
  <si>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</si>
  <si>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</si>
  <si>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</si>
  <si>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</si>
  <si>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</si>
  <si>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</si>
  <si>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</si>
  <si>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</si>
  <si>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</si>
  <si>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</si>
  <si>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</si>
  <si>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</si>
  <si>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</si>
  <si>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</si>
  <si>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</si>
  <si>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</si>
  <si>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</si>
  <si>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</si>
  <si>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</si>
  <si>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</si>
  <si>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</si>
  <si>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</si>
  <si>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</si>
  <si>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</si>
  <si>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</si>
  <si>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</si>
  <si>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</si>
  <si>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</si>
  <si>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</si>
  <si>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</si>
  <si>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</si>
  <si>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</si>
  <si>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</si>
  <si>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</si>
  <si>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</si>
  <si>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</si>
  <si>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</si>
  <si>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</si>
  <si>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</si>
  <si>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</si>
  <si>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</si>
  <si>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</si>
  <si>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</si>
  <si>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</si>
  <si>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</si>
  <si>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</si>
  <si>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</si>
  <si>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</si>
  <si>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</si>
  <si>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</si>
  <si>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</si>
  <si>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</si>
  <si>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</si>
  <si>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</si>
  <si>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</si>
  <si>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</si>
  <si>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</si>
  <si>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</si>
  <si>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</si>
  <si>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</si>
  <si>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</si>
  <si>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</si>
  <si>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</si>
  <si>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</si>
  <si>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</si>
  <si>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</si>
  <si>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</si>
  <si>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</si>
  <si>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</si>
  <si>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</si>
  <si>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</si>
  <si>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</si>
  <si>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</si>
  <si>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</si>
  <si>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</si>
  <si>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</si>
  <si>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</si>
  <si>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</si>
  <si>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</si>
  <si>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</si>
  <si>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</si>
  <si>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</si>
  <si>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</si>
  <si>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</si>
  <si>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</si>
  <si>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</si>
  <si>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</si>
  <si>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</si>
  <si>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</si>
  <si>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</si>
  <si>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</si>
  <si>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</si>
  <si>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</si>
  <si>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</si>
  <si>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</si>
  <si>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</si>
  <si>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</si>
  <si>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</si>
  <si>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</si>
  <si>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</si>
  <si>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</si>
  <si>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</si>
  <si>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</si>
  <si>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</si>
  <si>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</si>
  <si>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</si>
  <si>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</si>
  <si>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</si>
  <si>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</si>
  <si>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</si>
  <si>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</si>
  <si>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</si>
  <si>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</si>
  <si>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</si>
  <si>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</si>
  <si>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</si>
  <si>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</si>
  <si>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</si>
  <si>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</si>
  <si>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</si>
  <si>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</si>
  <si>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</si>
  <si>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</si>
  <si>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</si>
  <si>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</si>
  <si>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</si>
  <si>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</si>
  <si>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</si>
  <si>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</si>
  <si>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</si>
  <si>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</si>
  <si>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</si>
  <si>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</si>
  <si>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</si>
  <si>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</si>
  <si>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</si>
  <si>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</si>
  <si>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</si>
  <si>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</si>
  <si>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</si>
  <si>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</si>
  <si>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</si>
  <si>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</si>
  <si>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</si>
  <si>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</si>
  <si>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</si>
  <si>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</si>
  <si>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</si>
  <si>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</si>
  <si>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</si>
  <si>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</si>
  <si>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</si>
  <si>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</si>
  <si>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</si>
  <si>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</si>
  <si>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</si>
  <si>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</si>
  <si>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</si>
  <si>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</si>
  <si>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</si>
  <si>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</si>
  <si>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</si>
  <si>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</si>
  <si>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</si>
  <si>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</si>
  <si>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</si>
  <si>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</si>
  <si>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</si>
  <si>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</si>
  <si>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</si>
  <si>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</si>
  <si>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</si>
  <si>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</si>
  <si>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</si>
  <si>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</si>
  <si>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</si>
  <si>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</si>
  <si>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</si>
  <si>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</si>
  <si>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</si>
  <si>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</si>
  <si>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</si>
  <si>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</si>
  <si>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</si>
  <si>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</si>
  <si>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</si>
  <si>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</si>
  <si>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</si>
  <si>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</si>
  <si>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</si>
  <si>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</si>
  <si>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</si>
  <si>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</si>
  <si>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</si>
  <si>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</si>
  <si>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</si>
  <si>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</si>
  <si>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</si>
  <si>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</si>
  <si>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</si>
  <si>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</si>
  <si>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</si>
  <si>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</si>
  <si>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</si>
  <si>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</si>
  <si>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</si>
  <si>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</si>
  <si>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</si>
  <si>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</si>
  <si>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</si>
  <si>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</si>
  <si>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</si>
  <si>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</si>
  <si>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</si>
  <si>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</si>
  <si>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</si>
  <si>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</si>
  <si>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</si>
  <si>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</si>
  <si>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</si>
  <si>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</si>
  <si>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</si>
  <si>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</si>
  <si>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</si>
  <si>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</si>
  <si>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</si>
  <si>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</si>
  <si>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</si>
  <si>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</si>
  <si>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</si>
  <si>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</si>
  <si>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</si>
  <si>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</si>
  <si>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</si>
  <si>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</si>
  <si>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</si>
  <si>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</si>
  <si>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</si>
  <si>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</si>
  <si>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</si>
  <si>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</si>
  <si>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</si>
  <si>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</si>
  <si>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</si>
  <si>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</si>
  <si>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</si>
  <si>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</si>
  <si>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</si>
  <si>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</si>
  <si>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</si>
  <si>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</si>
  <si>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</si>
  <si>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</si>
  <si>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</si>
  <si>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</si>
  <si>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</si>
  <si>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</si>
  <si>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</si>
  <si>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</si>
  <si>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</si>
  <si>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</si>
  <si>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</si>
  <si>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</si>
  <si>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</si>
  <si>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</si>
  <si>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</si>
  <si>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</si>
  <si>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</si>
  <si>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</si>
  <si>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</si>
  <si>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</si>
  <si>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</si>
  <si>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</si>
  <si>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</si>
  <si>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</si>
  <si>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</si>
  <si>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</si>
  <si>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</si>
  <si>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</si>
  <si>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</si>
  <si>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</si>
  <si>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</si>
  <si>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</si>
  <si>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</si>
  <si>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</si>
  <si>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</si>
  <si>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</si>
  <si>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</si>
  <si>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</si>
  <si>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</si>
  <si>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</si>
  <si>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</si>
  <si>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</si>
  <si>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</si>
  <si>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</si>
  <si>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</si>
  <si>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</si>
  <si>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</si>
  <si>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</si>
  <si>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</si>
  <si>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</si>
  <si>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</si>
  <si>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</si>
  <si>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</si>
  <si>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</si>
  <si>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</si>
  <si>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</si>
  <si>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</si>
  <si>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</si>
  <si>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</si>
  <si>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</si>
  <si>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</si>
  <si>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</si>
  <si>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</si>
  <si>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</si>
  <si>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</si>
  <si>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</si>
  <si>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</si>
  <si>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</si>
  <si>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</si>
  <si>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</si>
  <si>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</si>
  <si>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</si>
  <si>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</si>
  <si>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</si>
  <si>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</si>
  <si>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</si>
  <si>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</si>
  <si>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</si>
  <si>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</si>
  <si>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</si>
  <si>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</si>
  <si>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</si>
  <si>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</si>
  <si>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</si>
  <si>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</si>
  <si>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</si>
  <si>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</si>
  <si>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</si>
  <si>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</si>
  <si>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</si>
  <si>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</si>
  <si>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</si>
  <si>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</si>
  <si>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</si>
  <si>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</si>
  <si>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</si>
  <si>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</si>
  <si>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</si>
  <si>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</si>
  <si>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</si>
  <si>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</si>
  <si>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</si>
  <si>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</si>
  <si>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</si>
  <si>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</si>
  <si>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</si>
  <si>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</si>
  <si>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</si>
  <si>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</si>
  <si>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</si>
  <si>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</si>
  <si>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</si>
  <si>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</si>
  <si>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</si>
  <si>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</si>
  <si>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</si>
  <si>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</si>
  <si>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</si>
  <si>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</si>
  <si>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</si>
  <si>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</si>
  <si>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</si>
  <si>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</si>
  <si>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</si>
  <si>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</si>
  <si>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</si>
  <si>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</si>
  <si>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</si>
  <si>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</si>
  <si>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</si>
  <si>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</si>
  <si>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</si>
  <si>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</si>
  <si>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</si>
  <si>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</si>
  <si>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</si>
  <si>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</si>
  <si>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</si>
  <si>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</si>
  <si>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</si>
  <si>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</si>
  <si>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</si>
  <si>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</si>
  <si>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</si>
  <si>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</si>
  <si>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</si>
  <si>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</si>
  <si>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</si>
  <si>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</si>
  <si>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</si>
  <si>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</si>
  <si>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</si>
  <si>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</si>
  <si>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</si>
  <si>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</si>
  <si>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</si>
  <si>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</si>
  <si>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</si>
  <si>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</si>
  <si>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</si>
  <si>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</si>
  <si>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</si>
  <si>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</si>
  <si>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</si>
  <si>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</si>
  <si>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</si>
  <si>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</si>
  <si>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</si>
  <si>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</si>
  <si>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</si>
  <si>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</si>
  <si>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</si>
  <si>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</si>
  <si>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</si>
  <si>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</si>
  <si>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</si>
  <si>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</si>
  <si>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</si>
  <si>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</si>
  <si>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</si>
  <si>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</si>
  <si>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</si>
  <si>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</si>
  <si>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</si>
  <si>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</si>
  <si>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</si>
  <si>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</si>
  <si>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</si>
  <si>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</si>
  <si>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</si>
  <si>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</si>
  <si>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</si>
  <si>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</si>
  <si>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</si>
  <si>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</si>
  <si>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</si>
  <si>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</si>
  <si>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</si>
  <si>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</si>
  <si>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</si>
  <si>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</si>
  <si>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</si>
  <si>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</si>
  <si>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</si>
  <si>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</si>
  <si>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</si>
  <si>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</si>
  <si>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</si>
  <si>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</si>
  <si>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</si>
  <si>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</si>
  <si>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</si>
  <si>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</si>
  <si>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</si>
  <si>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</si>
  <si>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</si>
  <si>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</si>
  <si>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</si>
  <si>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</si>
  <si>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</si>
  <si>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</si>
  <si>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</si>
  <si>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</si>
  <si>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</si>
  <si>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</si>
  <si>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</si>
  <si>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</si>
  <si>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</si>
  <si>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</si>
  <si>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</si>
  <si>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</si>
  <si>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</si>
  <si>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</si>
  <si>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</si>
  <si>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</si>
  <si>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</si>
  <si>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</si>
  <si>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</si>
  <si>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</si>
  <si>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</si>
  <si>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</si>
  <si>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</si>
  <si>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</si>
  <si>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</si>
  <si>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</si>
  <si>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</si>
  <si>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</si>
  <si>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</si>
  <si>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</si>
  <si>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</si>
  <si>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</si>
  <si>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</si>
  <si>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</si>
  <si>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</si>
  <si>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</si>
  <si>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</si>
  <si>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</si>
  <si>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</si>
  <si>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</si>
  <si>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</si>
  <si>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</si>
  <si>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</si>
  <si>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</si>
  <si>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</si>
  <si>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</si>
  <si>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</si>
  <si>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</si>
  <si>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</si>
  <si>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</si>
  <si>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</si>
  <si>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</si>
  <si>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</si>
  <si>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</si>
  <si>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</si>
  <si>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</si>
  <si>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</si>
  <si>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</si>
  <si>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</si>
  <si>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</si>
  <si>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</si>
  <si>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</si>
  <si>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</si>
  <si>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</si>
  <si>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</si>
  <si>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</si>
  <si>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</si>
  <si>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</si>
  <si>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</si>
  <si>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</si>
  <si>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</si>
  <si>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</si>
  <si>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</si>
  <si>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</si>
  <si>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</si>
  <si>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</si>
  <si>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</si>
  <si>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</si>
  <si>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</si>
  <si>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</si>
  <si>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</si>
  <si>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</si>
  <si>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</si>
  <si>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</si>
  <si>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</si>
  <si>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</si>
  <si>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</si>
  <si>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</si>
  <si>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</si>
  <si>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</si>
  <si>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</si>
  <si>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</si>
  <si>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</si>
  <si>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</si>
  <si>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</si>
  <si>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</si>
  <si>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</si>
  <si>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</si>
  <si>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</si>
  <si>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</si>
  <si>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</si>
  <si>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</si>
  <si>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</si>
  <si>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</si>
  <si>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</si>
  <si>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</si>
  <si>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</si>
  <si>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</si>
  <si>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</si>
  <si>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</si>
  <si>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</si>
  <si>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</si>
  <si>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</si>
  <si>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</si>
  <si>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</si>
  <si>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</si>
  <si>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</si>
  <si>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</si>
  <si>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</si>
  <si>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</si>
  <si>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</si>
  <si>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</si>
  <si>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</si>
  <si>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</si>
  <si>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</si>
  <si>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</si>
  <si>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</si>
  <si>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</si>
  <si>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</si>
  <si>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</si>
  <si>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</si>
  <si>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</si>
  <si>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</si>
  <si>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</si>
  <si>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</si>
  <si>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</si>
  <si>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</si>
  <si>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</si>
  <si>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</si>
  <si>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</si>
  <si>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</si>
  <si>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</si>
  <si>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</si>
  <si>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</si>
  <si>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</si>
  <si>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</si>
  <si>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</si>
  <si>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</si>
  <si>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</si>
  <si>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</si>
  <si>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</si>
  <si>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</si>
  <si>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</si>
  <si>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</si>
  <si>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</si>
  <si>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</si>
  <si>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</si>
  <si>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</si>
  <si>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</si>
  <si>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</si>
  <si>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</si>
  <si>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</si>
  <si>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</si>
  <si>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</si>
  <si>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</si>
  <si>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</si>
  <si>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</si>
  <si>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</si>
  <si>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</si>
  <si>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</si>
  <si>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</si>
  <si>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</si>
  <si>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</si>
  <si>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</si>
  <si>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</si>
  <si>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</si>
  <si>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</si>
  <si>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</si>
  <si>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</si>
  <si>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</si>
  <si>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</si>
  <si>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</si>
  <si>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</si>
  <si>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</si>
  <si>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</si>
  <si>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</si>
  <si>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</si>
  <si>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</si>
  <si>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</si>
  <si>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</si>
  <si>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</si>
  <si>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</si>
  <si>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</si>
  <si>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</si>
  <si>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</si>
  <si>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</si>
  <si>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</si>
  <si>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</si>
  <si>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</si>
  <si>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</si>
  <si>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</si>
  <si>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</si>
  <si>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</si>
  <si>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</si>
  <si>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</si>
  <si>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</si>
  <si>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</si>
  <si>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</si>
  <si>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</si>
  <si>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</si>
  <si>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</si>
  <si>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</si>
  <si>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</si>
  <si>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</si>
  <si>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</si>
  <si>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</si>
  <si>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</si>
  <si>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</si>
  <si>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</si>
  <si>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</si>
  <si>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</si>
  <si>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</si>
  <si>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</si>
  <si>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</si>
  <si>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</si>
  <si>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</si>
  <si>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</si>
  <si>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</si>
  <si>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</si>
  <si>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</si>
  <si>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</si>
  <si>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</si>
  <si>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</si>
  <si>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</si>
  <si>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</si>
  <si>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</si>
  <si>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</si>
  <si>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</si>
  <si>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</si>
  <si>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</si>
  <si>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</si>
  <si>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</si>
  <si>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</si>
  <si>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</si>
  <si>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</si>
  <si>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</si>
  <si>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</si>
  <si>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</si>
  <si>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</si>
  <si>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</si>
  <si>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</si>
  <si>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</si>
  <si>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</si>
  <si>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</si>
  <si>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</si>
  <si>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</si>
  <si>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</si>
  <si>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</si>
  <si>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</si>
  <si>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</si>
  <si>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</si>
  <si>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</si>
  <si>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</si>
  <si>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</si>
  <si>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</si>
  <si>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</si>
  <si>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</si>
  <si>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</si>
  <si>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</si>
  <si>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</si>
  <si>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</si>
  <si>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</si>
  <si>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</si>
  <si>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</si>
  <si>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</si>
  <si>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</si>
  <si>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</si>
  <si>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</si>
  <si>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</si>
  <si>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</si>
  <si>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</si>
  <si>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</si>
  <si>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</si>
  <si>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</si>
  <si>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</si>
  <si>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</si>
  <si>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</si>
  <si>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</si>
  <si>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</si>
  <si>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</si>
  <si>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</si>
  <si>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</si>
  <si>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</si>
  <si>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</si>
  <si>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</si>
  <si>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</si>
  <si>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</si>
  <si>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</si>
  <si>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</si>
  <si>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</si>
  <si>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</si>
  <si>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</si>
  <si>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</si>
  <si>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</si>
  <si>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</si>
  <si>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</si>
  <si>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</si>
  <si>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</si>
  <si>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</si>
  <si>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</si>
  <si>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</si>
  <si>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</si>
  <si>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</si>
  <si>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</si>
  <si>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</si>
  <si>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</si>
  <si>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</si>
  <si>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</si>
  <si>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</si>
  <si>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</si>
  <si>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</si>
  <si>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</si>
  <si>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</si>
  <si>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</si>
  <si>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</si>
  <si>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</si>
  <si>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</si>
  <si>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</si>
  <si>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</si>
  <si>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</si>
  <si>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</si>
  <si>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</si>
  <si>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</si>
  <si>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</si>
  <si>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</si>
  <si>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</si>
  <si>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</si>
  <si>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</si>
  <si>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</si>
  <si>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</si>
  <si>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</si>
  <si>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</si>
  <si>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</si>
  <si>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</si>
  <si>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</si>
  <si>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</si>
  <si>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</si>
  <si>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</si>
  <si>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</si>
  <si>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</si>
  <si>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</si>
  <si>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</si>
  <si>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</si>
  <si>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</si>
  <si>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</si>
  <si>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</si>
  <si>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</si>
  <si>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</si>
  <si>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</si>
  <si>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</si>
  <si>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</si>
  <si>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</si>
  <si>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</si>
  <si>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</si>
  <si>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</si>
  <si>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</si>
  <si>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</si>
  <si>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</si>
  <si>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</si>
  <si>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</si>
  <si>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</si>
  <si>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</si>
  <si>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</si>
  <si>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</si>
  <si>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</si>
  <si>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</si>
  <si>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</si>
  <si>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</si>
  <si>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</si>
  <si>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</si>
  <si>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</si>
  <si>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</si>
  <si>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</si>
  <si>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</si>
  <si>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</si>
  <si>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</si>
  <si>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</si>
  <si>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</si>
  <si>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</si>
  <si>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</si>
  <si>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</si>
  <si>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</si>
  <si>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</si>
  <si>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</si>
  <si>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</si>
  <si>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</si>
  <si>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</si>
  <si>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</si>
  <si>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</si>
  <si>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</si>
  <si>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</si>
  <si>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</si>
  <si>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</si>
  <si>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</si>
  <si>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</si>
  <si>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</si>
  <si>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</si>
  <si>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</si>
  <si>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</si>
  <si>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</si>
  <si>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</si>
  <si>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</si>
  <si>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</si>
  <si>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</si>
  <si>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</si>
  <si>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</si>
  <si>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</si>
  <si>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</si>
  <si>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</si>
  <si>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</si>
  <si>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</si>
  <si>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</si>
  <si>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</si>
  <si>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</si>
  <si>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</si>
  <si>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</si>
  <si>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</si>
  <si>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</si>
  <si>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</si>
  <si>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</si>
  <si>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</si>
  <si>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</si>
  <si>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</si>
  <si>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</si>
  <si>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</si>
  <si>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</si>
  <si>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</si>
  <si>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</si>
  <si>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</si>
  <si>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</si>
  <si>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</si>
  <si>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</si>
  <si>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</si>
  <si>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</si>
  <si>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</si>
  <si>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</si>
  <si>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</si>
  <si>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</si>
  <si>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</si>
  <si>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</si>
  <si>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</si>
  <si>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</si>
  <si>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</si>
  <si>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</si>
  <si>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</si>
  <si>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</si>
  <si>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</si>
  <si>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</si>
  <si>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</si>
  <si>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</si>
  <si>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</si>
  <si>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</si>
  <si>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</si>
  <si>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</si>
  <si>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</si>
  <si>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</si>
  <si>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</si>
  <si>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</si>
  <si>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</si>
  <si>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</si>
  <si>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</si>
  <si>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</si>
  <si>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</si>
  <si>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</si>
  <si>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</si>
  <si>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</si>
  <si>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</si>
  <si>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</si>
  <si>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</si>
  <si>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</si>
  <si>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</si>
  <si>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</si>
  <si>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</si>
  <si>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</si>
  <si>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</si>
  <si>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</si>
  <si>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</si>
  <si>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</si>
  <si>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</si>
  <si>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</si>
  <si>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</si>
  <si>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</si>
  <si>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</si>
  <si>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</si>
  <si>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</si>
  <si>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</si>
  <si>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</si>
  <si>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</si>
  <si>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</si>
  <si>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</si>
  <si>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</si>
  <si>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</si>
  <si>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</si>
  <si>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</si>
  <si>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</si>
  <si>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</si>
  <si>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</si>
  <si>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</si>
  <si>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</si>
  <si>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</si>
  <si>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</si>
  <si>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</si>
  <si>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</si>
  <si>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</si>
  <si>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</si>
  <si>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</si>
  <si>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</si>
  <si>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</si>
  <si>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</si>
  <si>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</si>
  <si>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</si>
  <si>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</si>
  <si>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</si>
  <si>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</si>
  <si>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</si>
  <si>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</si>
  <si>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</si>
  <si>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</si>
  <si>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</si>
  <si>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</si>
  <si>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</si>
  <si>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</si>
  <si>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</si>
  <si>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</si>
  <si>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</si>
  <si>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</si>
  <si>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</si>
  <si>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</si>
  <si>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</si>
  <si>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</si>
  <si>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</si>
  <si>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</si>
  <si>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</si>
  <si>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</si>
  <si>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</si>
  <si>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</si>
  <si>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</si>
  <si>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</si>
  <si>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</si>
  <si>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</si>
  <si>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</si>
  <si>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</si>
  <si>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</si>
  <si>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</si>
  <si>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</si>
  <si>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</si>
  <si>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</si>
  <si>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</si>
  <si>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</si>
  <si>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</si>
  <si>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</si>
  <si>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</si>
  <si>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</si>
  <si>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</si>
  <si>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</si>
  <si>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</si>
  <si>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</si>
  <si>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</si>
  <si>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</si>
  <si>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</si>
  <si>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</si>
  <si>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</si>
  <si>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</si>
  <si>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</si>
  <si>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</si>
  <si>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</si>
  <si>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</si>
  <si>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</si>
  <si>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</si>
  <si>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</si>
  <si>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</si>
  <si>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</si>
  <si>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</si>
  <si>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</si>
  <si>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</si>
  <si>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</si>
  <si>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</si>
  <si>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</si>
  <si>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</si>
  <si>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</si>
  <si>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</si>
  <si>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</si>
  <si>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</si>
  <si>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</si>
  <si>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</si>
  <si>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</si>
  <si>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</si>
  <si>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</si>
  <si>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</si>
  <si>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</si>
  <si>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</si>
  <si>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</si>
  <si>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</si>
  <si>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</si>
  <si>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</si>
  <si>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</si>
  <si>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</si>
  <si>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</si>
  <si>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</si>
  <si>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</si>
  <si>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</si>
  <si>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</si>
  <si>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</si>
  <si>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</si>
  <si>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</si>
  <si>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</si>
  <si>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</si>
  <si>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</si>
  <si>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</si>
  <si>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</si>
  <si>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</si>
  <si>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</si>
  <si>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</si>
  <si>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</si>
  <si>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</si>
  <si>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</si>
  <si>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</si>
  <si>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</si>
  <si>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</si>
  <si>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</si>
  <si>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</si>
  <si>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</si>
  <si>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</si>
  <si>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</si>
  <si>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</si>
  <si>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</si>
  <si>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</si>
  <si>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</si>
  <si>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</si>
  <si>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</si>
  <si>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</si>
  <si>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</si>
  <si>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</si>
  <si>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</si>
  <si>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</si>
  <si>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</si>
  <si>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</si>
  <si>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</si>
  <si>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</si>
  <si>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</si>
  <si>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</si>
  <si>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</si>
  <si>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</si>
  <si>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</si>
  <si>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</si>
  <si>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</si>
  <si>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</si>
  <si>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</si>
  <si>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</si>
  <si>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</si>
  <si>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</si>
  <si>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</si>
  <si>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</si>
  <si>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</si>
  <si>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</si>
  <si>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</si>
  <si>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</si>
  <si>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</si>
  <si>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</si>
  <si>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</si>
  <si>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</si>
  <si>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</si>
  <si>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</si>
  <si>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</si>
  <si>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</si>
  <si>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</si>
  <si>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</si>
  <si>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</si>
  <si>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</si>
  <si>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</si>
  <si>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</si>
  <si>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</si>
  <si>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</si>
  <si>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</si>
  <si>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</si>
  <si>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</si>
  <si>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</si>
  <si>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</si>
  <si>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</si>
  <si>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</si>
  <si>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</si>
  <si>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</si>
  <si>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</si>
  <si>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</si>
  <si>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</si>
  <si>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</si>
  <si>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</si>
  <si>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</si>
  <si>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</si>
  <si>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</si>
  <si>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</si>
  <si>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</si>
  <si>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</si>
  <si>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</si>
  <si>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</si>
  <si>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</si>
  <si>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</si>
  <si>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</si>
  <si>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</si>
  <si>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</si>
  <si>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</si>
  <si>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</si>
  <si>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</si>
  <si>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</si>
  <si>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</si>
  <si>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</si>
  <si>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</si>
  <si>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</si>
  <si>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</si>
  <si>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</si>
  <si>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</si>
  <si>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</si>
  <si>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</si>
  <si>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</si>
  <si>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</si>
  <si>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</si>
  <si>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</si>
  <si>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</si>
  <si>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</si>
  <si>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</si>
  <si>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</si>
  <si>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</si>
  <si>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</si>
  <si>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</si>
  <si>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</si>
  <si>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</si>
  <si>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</si>
  <si>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</si>
  <si>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</si>
  <si>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</si>
  <si>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</si>
  <si>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</si>
  <si>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</si>
  <si>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</si>
  <si>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</si>
  <si>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</si>
  <si>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</si>
  <si>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</si>
  <si>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</si>
  <si>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</si>
  <si>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</si>
  <si>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</si>
  <si>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</si>
  <si>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</si>
  <si>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</si>
  <si>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</si>
  <si>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</si>
  <si>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</si>
  <si>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</si>
  <si>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</si>
  <si>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</si>
  <si>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</si>
  <si>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</si>
  <si>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</si>
  <si>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</si>
  <si>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</si>
  <si>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</si>
  <si>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</si>
  <si>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</si>
  <si>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</si>
  <si>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</si>
  <si>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</si>
  <si>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</si>
  <si>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</si>
  <si>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</si>
  <si>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</si>
  <si>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</si>
  <si>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</si>
  <si>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</si>
  <si>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</si>
  <si>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</si>
  <si>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</si>
  <si>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</si>
  <si>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</si>
  <si>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</si>
  <si>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</si>
  <si>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</si>
  <si>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</si>
  <si>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</si>
  <si>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</si>
  <si>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</si>
  <si>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</si>
  <si>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</si>
  <si>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</si>
  <si>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</si>
  <si>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</si>
  <si>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</si>
  <si>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</si>
  <si>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</si>
  <si>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</si>
  <si>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</si>
  <si>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</si>
  <si>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</si>
  <si>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</si>
  <si>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</si>
  <si>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</si>
  <si>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</si>
  <si>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</si>
  <si>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</si>
  <si>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</si>
  <si>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</si>
  <si>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</si>
  <si>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</si>
  <si>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</si>
  <si>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</si>
  <si>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</si>
  <si>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</si>
  <si>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</si>
  <si>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</si>
  <si>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</si>
  <si>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</si>
  <si>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</si>
  <si>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</si>
  <si>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</si>
  <si>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</si>
  <si>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</si>
  <si>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</si>
  <si>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</si>
  <si>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</si>
  <si>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</si>
  <si>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</si>
  <si>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</si>
  <si>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</si>
  <si>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</si>
  <si>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</si>
  <si>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</si>
  <si>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</si>
  <si>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</si>
  <si>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</si>
  <si>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</si>
  <si>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</si>
  <si>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</si>
  <si>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</si>
  <si>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</si>
  <si>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</si>
  <si>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</si>
  <si>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</si>
  <si>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</si>
  <si>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</si>
  <si>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</si>
  <si>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</si>
  <si>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</si>
  <si>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</si>
  <si>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</si>
  <si>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</si>
  <si>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</si>
  <si>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</si>
  <si>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</si>
  <si>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</si>
  <si>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</si>
  <si>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</si>
  <si>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</si>
  <si>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</si>
  <si>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</si>
  <si>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</si>
  <si>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</si>
  <si>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</si>
  <si>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</si>
  <si>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</si>
  <si>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</si>
  <si>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</si>
  <si>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</si>
  <si>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</si>
  <si>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</si>
  <si>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</si>
  <si>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</si>
  <si>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</si>
  <si>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</si>
  <si>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</si>
  <si>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</si>
  <si>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</si>
  <si>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</si>
  <si>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</si>
  <si>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</si>
  <si>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</si>
  <si>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</si>
  <si>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</si>
  <si>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</si>
  <si>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</si>
  <si>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</si>
  <si>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</si>
  <si>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</si>
  <si>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</si>
  <si>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</si>
  <si>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</si>
  <si>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</si>
  <si>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</si>
  <si>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</si>
  <si>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</si>
  <si>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</si>
  <si>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</si>
  <si>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</si>
  <si>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</si>
  <si>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</si>
  <si>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</si>
  <si>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</si>
  <si>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</si>
  <si>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</si>
  <si>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</si>
  <si>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</si>
  <si>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</si>
  <si>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</si>
  <si>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</si>
  <si>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</si>
  <si>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</si>
  <si>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</si>
  <si>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</si>
  <si>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</si>
  <si>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</si>
  <si>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</si>
  <si>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</si>
  <si>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</si>
  <si>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</si>
  <si>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</si>
  <si>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</si>
  <si>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</si>
  <si>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</si>
  <si>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</si>
  <si>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</si>
  <si>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</si>
  <si>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</si>
  <si>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</si>
  <si>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</si>
  <si>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</si>
  <si>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</si>
  <si>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</si>
  <si>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</si>
  <si>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</si>
  <si>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</si>
  <si>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</si>
  <si>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</si>
  <si>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</si>
  <si>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</si>
  <si>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</si>
  <si>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</si>
  <si>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</si>
  <si>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</si>
  <si>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</si>
  <si>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</si>
  <si>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</si>
  <si>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</si>
  <si>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</si>
  <si>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</si>
  <si>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</si>
  <si>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</si>
  <si>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</si>
  <si>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</si>
  <si>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</si>
  <si>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</si>
  <si>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</si>
  <si>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</si>
  <si>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</si>
  <si>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</si>
  <si>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</si>
  <si>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</si>
  <si>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</si>
  <si>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</si>
  <si>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</si>
  <si>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</si>
  <si>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</si>
  <si>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</si>
  <si>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</si>
  <si>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</si>
  <si>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</si>
  <si>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</si>
  <si>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</si>
  <si>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</si>
  <si>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</si>
  <si>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</si>
  <si>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</si>
  <si>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</si>
  <si>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</si>
  <si>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</si>
  <si>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</si>
  <si>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</si>
  <si>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</si>
  <si>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</si>
  <si>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</si>
  <si>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</si>
  <si>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</si>
  <si>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</si>
  <si>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</si>
  <si>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</si>
  <si>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</si>
  <si>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</si>
  <si>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</si>
  <si>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</si>
  <si>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</si>
  <si>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</si>
  <si>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</si>
  <si>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</si>
  <si>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</si>
  <si>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</si>
  <si>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</si>
  <si>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</si>
  <si>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</si>
  <si>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</si>
  <si>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</si>
  <si>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</si>
  <si>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</si>
  <si>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</si>
  <si>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</si>
  <si>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</si>
  <si>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</si>
  <si>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</si>
  <si>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</si>
  <si>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</si>
  <si>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</si>
  <si>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</si>
  <si>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</si>
  <si>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</si>
  <si>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</si>
  <si>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</si>
  <si>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</si>
  <si>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</si>
  <si>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</si>
  <si>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</si>
  <si>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</si>
  <si>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</si>
  <si>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</si>
  <si>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</si>
  <si>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</si>
  <si>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</si>
  <si>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</si>
  <si>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</si>
  <si>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</si>
  <si>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</si>
  <si>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</si>
  <si>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</si>
  <si>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</si>
  <si>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</si>
  <si>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</si>
  <si>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</si>
  <si>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</si>
  <si>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</si>
  <si>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</si>
  <si>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</si>
  <si>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</si>
  <si>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</si>
  <si>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</si>
  <si>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</si>
  <si>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</si>
  <si>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</si>
  <si>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</si>
  <si>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</si>
  <si>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</si>
  <si>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</si>
  <si>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</si>
  <si>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</si>
  <si>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</si>
  <si>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</si>
  <si>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</si>
  <si>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</si>
  <si>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</si>
  <si>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</si>
  <si>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</si>
  <si>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</si>
  <si>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</si>
  <si>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</si>
  <si>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</si>
  <si>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</si>
  <si>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</si>
  <si>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</si>
  <si>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</si>
  <si>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</si>
  <si>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</si>
  <si>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</si>
  <si>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</si>
  <si>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</si>
  <si>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</si>
  <si>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</si>
  <si>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</si>
  <si>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</si>
  <si>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</si>
  <si>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</si>
  <si>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</si>
  <si>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</si>
  <si>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</si>
  <si>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</si>
  <si>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</si>
  <si>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</si>
  <si>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</si>
  <si>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</si>
  <si>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</si>
  <si>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</si>
  <si>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</si>
  <si>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</si>
  <si>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</si>
  <si>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</si>
  <si>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</si>
  <si>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</si>
  <si>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</si>
  <si>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</si>
  <si>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</si>
  <si>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</si>
  <si>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</si>
  <si>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</si>
  <si>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</si>
  <si>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</si>
  <si>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</si>
  <si>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</si>
  <si>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</si>
  <si>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</si>
  <si>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</si>
  <si>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</si>
  <si>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</si>
  <si>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</si>
  <si>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</si>
  <si>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</si>
  <si>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</si>
  <si>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</si>
  <si>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</si>
  <si>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</si>
  <si>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</si>
  <si>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</si>
  <si>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</si>
  <si>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</si>
  <si>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</si>
  <si>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</si>
  <si>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</si>
  <si>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</si>
  <si>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</si>
  <si>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</si>
  <si>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</si>
  <si>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</si>
  <si>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</si>
  <si>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</si>
  <si>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</si>
  <si>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</si>
  <si>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</si>
  <si>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</si>
  <si>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</si>
  <si>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</si>
  <si>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</si>
  <si>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</si>
  <si>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</si>
  <si>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</si>
  <si>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</si>
  <si>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</si>
  <si>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</si>
  <si>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</si>
  <si>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</si>
  <si>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</si>
  <si>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</si>
  <si>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</si>
  <si>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</si>
  <si>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</si>
  <si>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</si>
  <si>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</si>
  <si>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</si>
  <si>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</si>
  <si>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</si>
  <si>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</si>
  <si>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</si>
  <si>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</si>
  <si>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</si>
  <si>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</si>
  <si>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</si>
  <si>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</si>
  <si>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</si>
  <si>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</si>
  <si>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</si>
  <si>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</si>
  <si>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</si>
  <si>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</si>
  <si>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</si>
  <si>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</si>
  <si>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</si>
  <si>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</si>
  <si>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</si>
  <si>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</si>
  <si>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</si>
  <si>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</si>
  <si>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</si>
  <si>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</si>
  <si>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</si>
  <si>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</si>
  <si>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</si>
  <si>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</si>
  <si>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</si>
  <si>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</si>
  <si>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</si>
  <si>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</si>
  <si>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</si>
  <si>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</si>
  <si>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</si>
  <si>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</si>
  <si>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</si>
  <si>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</si>
  <si>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</si>
  <si>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</si>
  <si>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</si>
  <si>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</si>
  <si>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</si>
  <si>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</si>
  <si>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</si>
  <si>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</si>
  <si>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</si>
  <si>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</si>
  <si>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</si>
  <si>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</si>
  <si>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</si>
  <si>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</si>
  <si>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</si>
  <si>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</si>
  <si>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</si>
  <si>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</si>
  <si>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</si>
  <si>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</si>
  <si>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</si>
  <si>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</si>
  <si>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</si>
  <si>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</si>
  <si>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</si>
  <si>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</si>
  <si>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</si>
  <si>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</si>
  <si>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</si>
  <si>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</si>
  <si>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</si>
  <si>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</si>
  <si>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</si>
  <si>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</si>
  <si>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</si>
  <si>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</si>
  <si>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</si>
  <si>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</si>
  <si>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</si>
  <si>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</si>
  <si>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</si>
  <si>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</si>
  <si>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</si>
  <si>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</si>
  <si>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</si>
  <si>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</si>
  <si>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</si>
  <si>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</si>
  <si>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</si>
  <si>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</si>
  <si>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</si>
  <si>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</si>
  <si>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</si>
  <si>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</si>
  <si>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</si>
  <si>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</si>
  <si>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</si>
  <si>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</si>
  <si>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</si>
  <si>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</si>
  <si>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</si>
  <si>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</si>
  <si>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</si>
  <si>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</si>
  <si>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</si>
  <si>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</si>
  <si>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</si>
  <si>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</si>
  <si>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</si>
  <si>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</si>
  <si>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</si>
  <si>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</si>
  <si>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</si>
  <si>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</si>
  <si>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</si>
  <si>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</si>
  <si>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</si>
  <si>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</si>
  <si>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</si>
  <si>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</si>
  <si>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</si>
  <si>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</si>
  <si>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</si>
  <si>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</si>
  <si>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</si>
  <si>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</si>
  <si>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</si>
  <si>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</si>
  <si>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</si>
  <si>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</si>
  <si>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</si>
  <si>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</si>
  <si>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</si>
  <si>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</si>
  <si>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</si>
  <si>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</si>
  <si>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</si>
  <si>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</si>
  <si>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</si>
  <si>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</si>
  <si>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</si>
  <si>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</si>
  <si>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</si>
  <si>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</si>
  <si>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</si>
  <si>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</si>
  <si>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</si>
  <si>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</si>
  <si>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</si>
  <si>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</si>
  <si>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</si>
  <si>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</si>
  <si>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</si>
  <si>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</si>
  <si>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</si>
  <si>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</si>
  <si>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</si>
  <si>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</si>
  <si>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</si>
  <si>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</si>
  <si>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</si>
  <si>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</si>
  <si>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</si>
  <si>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</si>
  <si>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</si>
  <si>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</si>
  <si>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</si>
  <si>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</si>
  <si>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</si>
  <si>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</si>
  <si>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</si>
  <si>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</si>
  <si>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</si>
  <si>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</si>
  <si>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</si>
  <si>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</si>
  <si>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</si>
  <si>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</si>
  <si>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</si>
  <si>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</si>
  <si>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</si>
  <si>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</si>
  <si>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</si>
  <si>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</si>
  <si>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</si>
  <si>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</si>
  <si>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</si>
  <si>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</si>
  <si>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</si>
  <si>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</si>
  <si>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</si>
  <si>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</si>
  <si>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</si>
  <si>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</si>
  <si>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</si>
  <si>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</si>
  <si>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</si>
  <si>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</si>
  <si>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</si>
  <si>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</si>
  <si>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</si>
  <si>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</si>
  <si>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</si>
  <si>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</si>
  <si>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</si>
  <si>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</si>
  <si>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</si>
  <si>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</si>
  <si>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</si>
  <si>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</si>
  <si>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</si>
  <si>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</si>
  <si>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</si>
  <si>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</si>
  <si>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</si>
  <si>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</si>
  <si>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</si>
  <si>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</si>
  <si>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</si>
  <si>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</si>
  <si>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</si>
  <si>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</si>
  <si>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</si>
  <si>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</si>
  <si>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</si>
  <si>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</si>
  <si>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</si>
  <si>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</si>
  <si>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</si>
  <si>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</si>
  <si>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</si>
  <si>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</si>
  <si>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</si>
  <si>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</si>
  <si>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</si>
  <si>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</si>
  <si>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</si>
  <si>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</si>
  <si>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</si>
  <si>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</si>
  <si>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</si>
  <si>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</si>
  <si>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</si>
  <si>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</si>
  <si>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</si>
  <si>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</si>
  <si>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</si>
  <si>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</si>
  <si>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</si>
  <si>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</si>
  <si>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</si>
  <si>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</si>
  <si>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</si>
  <si>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</si>
  <si>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</si>
  <si>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</si>
  <si>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</si>
  <si>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</si>
  <si>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</si>
  <si>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</si>
  <si>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</si>
  <si>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</si>
  <si>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</si>
  <si>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</si>
  <si>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</si>
  <si>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</si>
  <si>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</si>
  <si>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</si>
  <si>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</si>
  <si>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</si>
  <si>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</si>
  <si>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</si>
  <si>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</si>
  <si>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</si>
  <si>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</si>
  <si>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</si>
  <si>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</si>
  <si>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</si>
  <si>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</si>
  <si>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</si>
  <si>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</si>
  <si>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</si>
  <si>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</si>
  <si>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</si>
  <si>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</si>
  <si>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</si>
  <si>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</si>
  <si>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</si>
  <si>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</si>
  <si>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</si>
  <si>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</si>
  <si>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</si>
  <si>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</si>
  <si>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</si>
  <si>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</si>
  <si>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</si>
  <si>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</si>
  <si>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</si>
  <si>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</si>
  <si>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</si>
  <si>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</si>
  <si>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</si>
  <si>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</si>
  <si>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</si>
  <si>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</si>
  <si>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</si>
  <si>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</si>
  <si>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</si>
  <si>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</si>
  <si>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</si>
  <si>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</si>
  <si>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</si>
  <si>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</si>
  <si>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</si>
  <si>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</si>
  <si>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</si>
  <si>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</si>
  <si>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</si>
  <si>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</si>
  <si>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</si>
  <si>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</si>
  <si>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</si>
  <si>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</si>
  <si>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</si>
  <si>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</si>
  <si>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</si>
  <si>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</si>
  <si>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</si>
  <si>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</si>
  <si>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</si>
  <si>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</si>
  <si>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</si>
  <si>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</si>
  <si>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</si>
  <si>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</si>
  <si>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</si>
  <si>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</si>
  <si>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</si>
  <si>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</si>
  <si>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</si>
  <si>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</si>
  <si>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</si>
  <si>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</si>
  <si>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</si>
  <si>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</si>
  <si>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</si>
  <si>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</si>
  <si>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</si>
  <si>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</si>
  <si>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</si>
  <si>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</si>
  <si>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</si>
  <si>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</si>
  <si>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</si>
  <si>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</si>
  <si>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</si>
  <si>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</si>
  <si>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</si>
  <si>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</si>
  <si>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</si>
  <si>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</si>
  <si>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</si>
  <si>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</si>
  <si>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</si>
  <si>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</si>
  <si>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</si>
  <si>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</si>
  <si>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</si>
  <si>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</si>
  <si>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</si>
  <si>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</si>
  <si>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</si>
  <si>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</si>
  <si>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</si>
  <si>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</si>
  <si>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</si>
  <si>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</si>
  <si>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</si>
  <si>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</si>
  <si>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</si>
  <si>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</si>
  <si>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</si>
  <si>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</si>
  <si>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</si>
  <si>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</si>
  <si>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</si>
  <si>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</si>
  <si>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</si>
  <si>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</si>
  <si>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</si>
  <si>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</si>
  <si>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</si>
  <si>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</si>
  <si>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</si>
  <si>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</si>
  <si>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</si>
  <si>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</si>
  <si>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</si>
  <si>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</si>
  <si>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</si>
  <si>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</si>
  <si>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</si>
  <si>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</si>
  <si>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</si>
  <si>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</si>
  <si>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</si>
  <si>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</si>
  <si>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</si>
  <si>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</si>
  <si>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</si>
  <si>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</si>
  <si>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</si>
  <si>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</si>
  <si>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</si>
  <si>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</si>
  <si>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</si>
  <si>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</si>
  <si>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</si>
  <si>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</si>
  <si>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</si>
  <si>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</si>
  <si>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</si>
  <si>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</si>
  <si>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</si>
  <si>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</si>
  <si>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</si>
  <si>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</si>
  <si>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</si>
  <si>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</si>
  <si>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</si>
  <si>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</si>
  <si>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</si>
  <si>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</si>
  <si>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</si>
  <si>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</si>
  <si>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</si>
  <si>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</si>
  <si>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</si>
  <si>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</si>
  <si>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</si>
  <si>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</si>
  <si>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</si>
  <si>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</si>
  <si>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</si>
  <si>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</si>
  <si>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</si>
  <si>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</si>
  <si>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</si>
  <si>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</si>
  <si>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</si>
  <si>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</si>
  <si>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</si>
  <si>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</si>
  <si>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</si>
  <si>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</si>
  <si>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</si>
  <si>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</si>
  <si>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</si>
  <si>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</si>
  <si>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</si>
  <si>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</si>
  <si>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</si>
  <si>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</si>
  <si>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</si>
  <si>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</si>
  <si>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</si>
  <si>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</si>
  <si>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</si>
  <si>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</si>
  <si>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</si>
  <si>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</si>
  <si>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</si>
  <si>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</si>
  <si>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</si>
  <si>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</si>
  <si>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</si>
  <si>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</si>
  <si>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</si>
  <si>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</si>
  <si>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</si>
  <si>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</si>
  <si>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</si>
  <si>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</si>
  <si>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</si>
  <si>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</si>
  <si>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</si>
  <si>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</si>
  <si>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</si>
  <si>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</si>
  <si>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</si>
  <si>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</si>
  <si>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</si>
  <si>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</si>
  <si>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</si>
  <si>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</si>
  <si>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</si>
  <si>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</si>
  <si>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</si>
  <si>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</si>
  <si>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</si>
  <si>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</si>
  <si>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</si>
  <si>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</si>
  <si>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</si>
  <si>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</si>
  <si>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</si>
  <si>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</si>
  <si>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</si>
  <si>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</si>
  <si>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</si>
  <si>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</si>
  <si>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</si>
  <si>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</si>
  <si>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</si>
  <si>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</si>
  <si>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</si>
  <si>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</si>
  <si>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</si>
  <si>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</si>
  <si>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</si>
  <si>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</si>
  <si>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</si>
  <si>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</si>
  <si>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</si>
  <si>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</si>
  <si>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</si>
  <si>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</si>
  <si>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</si>
  <si>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</si>
  <si>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</si>
  <si>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</si>
  <si>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</si>
  <si>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</si>
  <si>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</si>
  <si>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</si>
  <si>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</si>
  <si>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</si>
  <si>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</si>
  <si>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</si>
  <si>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</si>
  <si>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</si>
  <si>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</si>
  <si>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</si>
  <si>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</si>
  <si>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</si>
  <si>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</si>
  <si>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</si>
  <si>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</si>
  <si>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</si>
  <si>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</si>
  <si>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</si>
  <si>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</si>
  <si>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</si>
  <si>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</si>
  <si>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</si>
  <si>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</si>
  <si>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</si>
  <si>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</si>
  <si>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</si>
  <si>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</si>
  <si>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</si>
  <si>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</si>
  <si>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</si>
  <si>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</si>
  <si>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</si>
  <si>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</si>
  <si>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</si>
  <si>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</si>
  <si>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</si>
  <si>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</si>
  <si>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</si>
  <si>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</si>
  <si>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</si>
  <si>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</si>
  <si>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</si>
  <si>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</si>
  <si>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</si>
  <si>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</si>
  <si>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</si>
  <si>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</si>
  <si>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</si>
  <si>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</si>
  <si>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</si>
  <si>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</si>
  <si>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</si>
  <si>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</si>
  <si>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</si>
  <si>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</si>
  <si>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</si>
  <si>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</si>
  <si>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</si>
  <si>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</si>
  <si>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</si>
  <si>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</si>
  <si>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</si>
  <si>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</si>
  <si>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</si>
  <si>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</si>
  <si>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</si>
  <si>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</si>
  <si>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</si>
  <si>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</si>
  <si>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</si>
  <si>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</si>
  <si>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</si>
  <si>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</si>
  <si>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</si>
  <si>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</si>
  <si>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</si>
  <si>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</si>
  <si>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</si>
  <si>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</si>
  <si>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</si>
  <si>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</si>
  <si>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</si>
  <si>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</si>
  <si>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</si>
  <si>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</si>
  <si>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</si>
  <si>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</si>
  <si>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</si>
  <si>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</si>
  <si>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</si>
  <si>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</si>
  <si>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</si>
  <si>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</si>
  <si>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</si>
  <si>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</si>
  <si>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</si>
  <si>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</si>
  <si>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</si>
  <si>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</si>
  <si>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</si>
  <si>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</si>
  <si>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</si>
  <si>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</si>
  <si>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</si>
  <si>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</si>
  <si>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</si>
  <si>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</si>
  <si>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</si>
  <si>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</si>
  <si>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</si>
  <si>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</si>
  <si>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</si>
  <si>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</si>
  <si>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</si>
  <si>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</si>
  <si>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</si>
  <si>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</si>
  <si>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</si>
  <si>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</si>
  <si>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</si>
  <si>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</si>
  <si>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</si>
  <si>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</si>
  <si>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</si>
  <si>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</si>
  <si>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</si>
  <si>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</si>
  <si>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</si>
  <si>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</si>
  <si>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</si>
  <si>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</si>
  <si>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</si>
  <si>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</si>
  <si>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</si>
  <si>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</si>
  <si>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</si>
  <si>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</si>
  <si>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</si>
  <si>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</si>
  <si>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</si>
  <si>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</si>
  <si>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</si>
  <si>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</si>
  <si>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</si>
  <si>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</si>
  <si>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</si>
  <si>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</si>
  <si>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</si>
  <si>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</si>
  <si>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</si>
  <si>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</si>
  <si>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</si>
  <si>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</si>
  <si>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</si>
  <si>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</si>
  <si>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</si>
  <si>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</si>
  <si>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</si>
  <si>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</si>
  <si>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</si>
  <si>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</si>
  <si>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</si>
  <si>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</si>
  <si>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</si>
  <si>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</si>
  <si>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</si>
  <si>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</si>
  <si>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</si>
  <si>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</si>
  <si>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</si>
  <si>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</si>
  <si>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</si>
  <si>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</si>
  <si>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</si>
  <si>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</si>
  <si>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</si>
  <si>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</si>
  <si>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</si>
  <si>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</si>
  <si>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</si>
  <si>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</si>
  <si>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</si>
  <si>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</si>
  <si>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</si>
  <si>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</si>
  <si>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</si>
  <si>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</si>
  <si>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</si>
  <si>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</si>
  <si>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</si>
  <si>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</si>
  <si>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</si>
  <si>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</si>
  <si>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</si>
  <si>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</si>
  <si>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</si>
  <si>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</si>
  <si>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</si>
  <si>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</si>
  <si>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</si>
  <si>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</si>
  <si>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</si>
  <si>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</si>
  <si>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</si>
  <si>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</si>
  <si>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</si>
  <si>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</si>
  <si>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</si>
  <si>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</si>
  <si>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</si>
  <si>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</si>
  <si>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</si>
  <si>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</si>
  <si>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</si>
  <si>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</si>
  <si>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</si>
  <si>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</si>
  <si>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</si>
  <si>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</si>
  <si>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</si>
  <si>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</si>
  <si>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</si>
  <si>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</si>
  <si>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</si>
  <si>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</si>
  <si>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</si>
  <si>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</si>
  <si>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</si>
  <si>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</si>
  <si>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</si>
  <si>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</si>
  <si>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</si>
  <si>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</si>
  <si>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</si>
  <si>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</si>
  <si>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</si>
  <si>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</si>
  <si>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</si>
  <si>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</si>
  <si>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</si>
  <si>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</si>
  <si>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</si>
  <si>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</si>
  <si>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</si>
  <si>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</si>
  <si>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</si>
  <si>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</si>
  <si>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</si>
  <si>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</si>
  <si>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</si>
  <si>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</si>
  <si>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</si>
  <si>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</si>
  <si>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</si>
  <si>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</si>
  <si>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</si>
  <si>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</si>
  <si>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</si>
  <si>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</si>
  <si>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</si>
  <si>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</si>
  <si>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</si>
  <si>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</si>
  <si>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</si>
  <si>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</si>
  <si>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</si>
  <si>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</si>
  <si>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</si>
  <si>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</si>
  <si>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</si>
  <si>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</si>
  <si>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</si>
  <si>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</si>
  <si>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</si>
  <si>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</si>
  <si>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</si>
  <si>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</si>
  <si>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</si>
  <si>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</si>
  <si>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</si>
  <si>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</si>
  <si>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</si>
  <si>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</si>
  <si>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</si>
  <si>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</si>
  <si>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</si>
  <si>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</si>
  <si>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</si>
  <si>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</si>
  <si>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</si>
  <si>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</si>
  <si>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</si>
  <si>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</si>
  <si>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</si>
  <si>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</si>
  <si>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</si>
  <si>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</si>
  <si>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</si>
  <si>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</si>
  <si>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</si>
  <si>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</si>
  <si>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</si>
  <si>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</si>
  <si>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</si>
  <si>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</si>
  <si>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</si>
  <si>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</si>
  <si>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</si>
  <si>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</si>
  <si>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</si>
  <si>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</si>
  <si>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</si>
  <si>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</si>
  <si>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</si>
  <si>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</si>
  <si>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</si>
  <si>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</si>
  <si>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</si>
  <si>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</si>
  <si>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</si>
  <si>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</si>
  <si>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</si>
  <si>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</si>
  <si>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</si>
  <si>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</si>
  <si>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</si>
  <si>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</si>
  <si>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</si>
  <si>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</si>
  <si>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</si>
  <si>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</si>
  <si>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</si>
  <si>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</si>
  <si>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</si>
  <si>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</si>
  <si>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</si>
  <si>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</si>
  <si>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</si>
  <si>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</si>
  <si>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</si>
  <si>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</si>
  <si>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</si>
  <si>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</si>
  <si>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</si>
  <si>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</si>
  <si>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</si>
  <si>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</si>
  <si>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</si>
  <si>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</si>
  <si>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</si>
  <si>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</si>
  <si>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</si>
  <si>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</si>
  <si>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</si>
  <si>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</si>
  <si>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</si>
  <si>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</si>
  <si>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</si>
  <si>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</si>
  <si>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</si>
  <si>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</si>
  <si>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</si>
  <si>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</si>
  <si>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</si>
  <si>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</si>
  <si>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</si>
  <si>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</si>
  <si>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</si>
  <si>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</si>
  <si>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</si>
  <si>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</si>
  <si>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</si>
  <si>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</si>
  <si>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</si>
  <si>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</si>
  <si>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</si>
  <si>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</si>
  <si>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</si>
  <si>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</si>
  <si>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</si>
  <si>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</si>
  <si>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</si>
  <si>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</si>
  <si>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</si>
  <si>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</si>
  <si>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</si>
  <si>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</si>
  <si>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</si>
  <si>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</si>
  <si>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</si>
  <si>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</si>
  <si>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</si>
  <si>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</si>
  <si>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</si>
  <si>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</si>
  <si>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</si>
  <si>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</si>
  <si>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</si>
  <si>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</si>
  <si>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</si>
  <si>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</si>
  <si>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</si>
  <si>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</si>
  <si>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</si>
  <si>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</si>
  <si>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</si>
  <si>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</si>
  <si>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</si>
  <si>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</si>
  <si>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</si>
  <si>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</si>
  <si>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</si>
  <si>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</si>
  <si>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</si>
  <si>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</si>
  <si>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</si>
  <si>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</si>
  <si>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</si>
  <si>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</si>
  <si>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</si>
  <si>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</si>
  <si>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</si>
  <si>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</si>
  <si>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</si>
  <si>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</si>
  <si>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</si>
  <si>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</si>
  <si>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</si>
  <si>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</si>
  <si>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</si>
  <si>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</si>
  <si>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</si>
  <si>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</si>
  <si>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</si>
  <si>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</si>
  <si>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</si>
  <si>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</si>
  <si>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</si>
  <si>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</si>
  <si>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</si>
  <si>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</si>
  <si>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</si>
  <si>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</si>
  <si>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</si>
  <si>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</si>
  <si>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</si>
  <si>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</si>
  <si>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</si>
  <si>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</si>
  <si>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</si>
  <si>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</si>
  <si>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</si>
  <si>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</si>
  <si>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</si>
  <si>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</si>
  <si>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</si>
  <si>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</si>
  <si>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</si>
  <si>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</si>
  <si>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</si>
  <si>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</si>
  <si>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</si>
  <si>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</si>
  <si>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</si>
  <si>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</si>
  <si>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</si>
  <si>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</si>
  <si>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</si>
  <si>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</si>
  <si>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</si>
  <si>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</si>
  <si>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</si>
  <si>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</si>
  <si>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</si>
  <si>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</si>
  <si>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</si>
  <si>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</si>
  <si>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</si>
  <si>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</si>
  <si>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</si>
  <si>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</si>
  <si>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</si>
  <si>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</si>
  <si>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</si>
  <si>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</si>
  <si>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</si>
  <si>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</si>
  <si>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</si>
  <si>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</si>
  <si>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</si>
  <si>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</si>
  <si>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</si>
  <si>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</si>
  <si>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</si>
  <si>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</si>
  <si>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</si>
  <si>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</si>
  <si>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</si>
  <si>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</si>
  <si>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</si>
  <si>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</si>
  <si>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</si>
  <si>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</si>
  <si>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</si>
  <si>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</si>
  <si>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</si>
  <si>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</si>
  <si>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</si>
  <si>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</si>
  <si>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</si>
  <si>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</si>
  <si>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</si>
  <si>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</si>
  <si>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</si>
  <si>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</si>
  <si>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</si>
  <si>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</si>
  <si>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</si>
  <si>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</si>
  <si>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</si>
  <si>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</si>
  <si>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</si>
  <si>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</si>
  <si>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</si>
  <si>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</si>
  <si>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</si>
  <si>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</si>
  <si>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</si>
  <si>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</si>
  <si>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</si>
  <si>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</si>
  <si>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</si>
  <si>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</si>
  <si>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</si>
  <si>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</si>
  <si>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</si>
  <si>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</si>
  <si>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</si>
  <si>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</si>
  <si>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</si>
  <si>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</si>
  <si>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</si>
  <si>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</si>
  <si>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</si>
  <si>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</si>
  <si>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</si>
  <si>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</si>
  <si>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</si>
  <si>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</si>
  <si>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</si>
  <si>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</si>
  <si>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</si>
  <si>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</si>
  <si>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</si>
  <si>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</si>
  <si>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</si>
  <si>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</si>
  <si>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</si>
  <si>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</si>
  <si>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</si>
  <si>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</si>
  <si>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</si>
  <si>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</si>
  <si>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</si>
  <si>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</si>
  <si>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</si>
  <si>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</si>
  <si>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</si>
  <si>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</si>
  <si>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</si>
  <si>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</si>
  <si>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</si>
  <si>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</si>
  <si>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</si>
  <si>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</si>
  <si>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</si>
  <si>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</si>
  <si>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</si>
  <si>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</si>
  <si>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</si>
  <si>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</si>
  <si>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</si>
  <si>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</si>
  <si>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</si>
  <si>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</si>
  <si>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</si>
  <si>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</si>
  <si>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</si>
  <si>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</si>
  <si>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</si>
  <si>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</si>
  <si>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</si>
  <si>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</si>
  <si>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</si>
  <si>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</si>
  <si>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</si>
  <si>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</si>
  <si>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</si>
  <si>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</si>
  <si>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</si>
  <si>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</si>
  <si>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</si>
  <si>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</si>
  <si>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</si>
  <si>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</si>
  <si>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</si>
  <si>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</si>
  <si>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</si>
  <si>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</si>
  <si>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</si>
  <si>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</si>
  <si>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</si>
  <si>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</si>
  <si>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</si>
  <si>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</si>
  <si>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</si>
  <si>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</si>
  <si>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</si>
  <si>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</si>
  <si>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</si>
  <si>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</si>
  <si>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</si>
  <si>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</si>
  <si>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</si>
  <si>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</si>
  <si>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</si>
  <si>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</si>
  <si>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</si>
  <si>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</si>
  <si>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</si>
  <si>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</si>
  <si>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</si>
  <si>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</si>
  <si>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</si>
  <si>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</si>
  <si>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</si>
  <si>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</si>
  <si>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</si>
  <si>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</si>
  <si>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</si>
  <si>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</si>
  <si>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</si>
  <si>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</si>
  <si>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</si>
  <si>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</si>
  <si>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</si>
  <si>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</si>
  <si>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</si>
  <si>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</si>
  <si>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</si>
  <si>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</si>
  <si>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</si>
  <si>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</si>
  <si>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</si>
  <si>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</si>
  <si>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</si>
  <si>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</si>
  <si>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</si>
  <si>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</si>
  <si>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</si>
  <si>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</si>
  <si>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</si>
  <si>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</si>
  <si>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</si>
  <si>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</si>
  <si>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</si>
  <si>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</si>
  <si>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</si>
  <si>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</si>
  <si>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</si>
  <si>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</si>
  <si>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</si>
  <si>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</si>
  <si>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</si>
  <si>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</si>
  <si>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</si>
  <si>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</si>
  <si>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</si>
  <si>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</si>
  <si>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</si>
  <si>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</si>
  <si>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</si>
  <si>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</si>
  <si>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</si>
  <si>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</si>
  <si>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</si>
  <si>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</si>
  <si>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</si>
  <si>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</si>
  <si>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</si>
  <si>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</si>
  <si>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</si>
  <si>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</si>
  <si>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</si>
  <si>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</si>
  <si>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</si>
  <si>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</si>
  <si>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</si>
  <si>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</si>
  <si>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</si>
  <si>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</si>
  <si>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</si>
  <si>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</si>
  <si>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</si>
  <si>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</si>
  <si>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</si>
  <si>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</si>
  <si>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</si>
  <si>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</si>
  <si>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</si>
  <si>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</si>
  <si>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</si>
  <si>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</si>
  <si>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</si>
  <si>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</si>
  <si>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</si>
  <si>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</si>
  <si>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</si>
  <si>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</si>
  <si>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</si>
  <si>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</si>
  <si>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</si>
  <si>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</si>
  <si>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</si>
  <si>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</si>
  <si>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</si>
  <si>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</si>
  <si>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</si>
  <si>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</si>
  <si>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</si>
  <si>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</si>
  <si>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</si>
  <si>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</si>
  <si>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</si>
  <si>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</si>
  <si>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</si>
  <si>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</si>
  <si>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</si>
  <si>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</si>
  <si>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</si>
  <si>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</si>
  <si>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</si>
  <si>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</si>
  <si>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</si>
  <si>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</si>
  <si>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</si>
  <si>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</si>
  <si>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</si>
  <si>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</si>
  <si>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</si>
  <si>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</si>
  <si>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</si>
  <si>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</si>
  <si>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</si>
  <si>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</si>
  <si>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</si>
  <si>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</si>
  <si>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</si>
  <si>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</si>
  <si>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</si>
  <si>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</si>
  <si>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</si>
  <si>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</si>
  <si>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</si>
  <si>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</si>
  <si>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</si>
  <si>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</si>
  <si>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</si>
  <si>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</si>
  <si>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</si>
  <si>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</si>
  <si>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</si>
  <si>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</si>
  <si>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</si>
  <si>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</si>
  <si>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</si>
  <si>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</si>
  <si>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</si>
  <si>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</si>
  <si>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</si>
  <si>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</si>
  <si>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</si>
  <si>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</si>
  <si>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</si>
  <si>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</si>
  <si>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</si>
  <si>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</si>
  <si>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</si>
  <si>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</si>
  <si>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</si>
  <si>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</si>
  <si>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</si>
  <si>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</si>
  <si>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</si>
  <si>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</si>
  <si>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</si>
  <si>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</si>
  <si>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</si>
  <si>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</si>
  <si>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</si>
  <si>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</si>
  <si>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</si>
  <si>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</si>
  <si>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</si>
  <si>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</si>
  <si>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</si>
  <si>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</si>
  <si>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</si>
  <si>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</si>
  <si>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</si>
  <si>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</si>
  <si>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</si>
  <si>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</si>
  <si>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</si>
  <si>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</si>
  <si>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</si>
  <si>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</si>
  <si>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</si>
  <si>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</si>
  <si>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</si>
  <si>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</si>
  <si>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</si>
  <si>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</si>
  <si>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</si>
  <si>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</si>
  <si>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</si>
  <si>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</si>
  <si>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</si>
  <si>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</si>
  <si>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</si>
  <si>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</si>
  <si>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</si>
  <si>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</si>
  <si>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</si>
  <si>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</si>
  <si>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</si>
  <si>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</si>
  <si>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</si>
  <si>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</si>
  <si>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</si>
  <si>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</si>
  <si>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</si>
  <si>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</si>
  <si>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</si>
  <si>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</si>
  <si>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</si>
  <si>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</si>
  <si>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</si>
  <si>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</si>
  <si>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</si>
  <si>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</si>
  <si>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</si>
  <si>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</si>
  <si>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</si>
  <si>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</si>
  <si>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</si>
  <si>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</si>
  <si>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</si>
  <si>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</si>
  <si>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</si>
  <si>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</si>
  <si>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</si>
  <si>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</si>
  <si>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</si>
  <si>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</si>
  <si>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</si>
  <si>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</si>
  <si>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</si>
  <si>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</si>
  <si>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</si>
  <si>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</si>
  <si>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</si>
  <si>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</si>
  <si>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</si>
  <si>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</si>
  <si>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</si>
  <si>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</si>
  <si>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</si>
  <si>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</si>
  <si>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</si>
  <si>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</si>
  <si>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</si>
  <si>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</si>
  <si>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</si>
  <si>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</si>
  <si>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</si>
  <si>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</si>
  <si>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</si>
  <si>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</si>
  <si>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</si>
  <si>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</si>
  <si>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</si>
  <si>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</si>
  <si>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</si>
  <si>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</si>
  <si>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</si>
  <si>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</si>
  <si>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</si>
  <si>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</si>
  <si>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</si>
  <si>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</si>
  <si>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</si>
  <si>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</si>
  <si>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</si>
  <si>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</si>
  <si>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</si>
  <si>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</si>
  <si>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</si>
  <si>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</si>
  <si>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</si>
  <si>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</si>
  <si>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</si>
  <si>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</si>
  <si>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</si>
  <si>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</si>
  <si>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</si>
  <si>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</si>
  <si>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</si>
  <si>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</si>
  <si>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</si>
  <si>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</si>
  <si>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</si>
  <si>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</si>
  <si>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</si>
  <si>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</si>
  <si>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</si>
  <si>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</si>
  <si>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</si>
  <si>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</si>
  <si>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</si>
  <si>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</si>
  <si>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</si>
  <si>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</si>
  <si>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</si>
  <si>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</si>
  <si>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</si>
  <si>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</si>
  <si>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</si>
  <si>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</si>
  <si>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</si>
  <si>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</si>
  <si>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</si>
  <si>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</si>
  <si>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</si>
  <si>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</si>
  <si>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</si>
  <si>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</si>
  <si>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</si>
  <si>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</si>
  <si>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</si>
  <si>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</si>
  <si>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</si>
  <si>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</si>
  <si>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</si>
  <si>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</si>
  <si>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</si>
  <si>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</si>
  <si>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</si>
  <si>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</si>
  <si>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</si>
  <si>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</si>
  <si>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</si>
  <si>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</si>
  <si>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</si>
  <si>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</si>
  <si>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</si>
  <si>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</si>
  <si>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</si>
  <si>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</si>
  <si>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</si>
  <si>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</si>
  <si>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</si>
  <si>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</si>
  <si>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</si>
  <si>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</si>
  <si>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</si>
  <si>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</si>
  <si>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</si>
  <si>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</si>
  <si>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</si>
  <si>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</si>
  <si>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</si>
  <si>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</si>
  <si>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</si>
  <si>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</si>
  <si>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</si>
  <si>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</si>
  <si>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</si>
  <si>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</si>
  <si>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</si>
  <si>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</si>
  <si>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</si>
  <si>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</si>
  <si>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</si>
  <si>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</si>
  <si>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</si>
  <si>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</si>
  <si>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</si>
  <si>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</si>
  <si>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</si>
  <si>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</si>
  <si>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</si>
  <si>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</si>
  <si>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</si>
  <si>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</si>
  <si>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</si>
  <si>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</si>
  <si>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</si>
  <si>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</si>
  <si>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</si>
  <si>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</si>
  <si>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</si>
  <si>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</si>
  <si>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</si>
  <si>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</si>
  <si>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</si>
  <si>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</si>
  <si>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</si>
  <si>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</si>
  <si>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</si>
  <si>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</si>
  <si>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</si>
  <si>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</si>
  <si>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</si>
  <si>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</si>
  <si>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</si>
  <si>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</si>
  <si>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</si>
  <si>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</si>
  <si>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</si>
  <si>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</si>
  <si>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</si>
  <si>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</si>
  <si>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</si>
  <si>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</si>
  <si>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</si>
  <si>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</si>
  <si>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</si>
  <si>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</si>
  <si>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</si>
  <si>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</si>
  <si>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</si>
  <si>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</si>
  <si>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</si>
  <si>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</si>
  <si>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</si>
  <si>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</si>
  <si>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</si>
  <si>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</si>
  <si>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</si>
  <si>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</si>
  <si>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</si>
  <si>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</si>
  <si>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</si>
  <si>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</si>
  <si>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</si>
  <si>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</si>
  <si>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</si>
  <si>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</si>
  <si>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</si>
  <si>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</si>
  <si>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</si>
  <si>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</si>
  <si>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</si>
  <si>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</si>
  <si>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</si>
  <si>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</si>
  <si>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</si>
  <si>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</si>
  <si>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</si>
  <si>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</si>
  <si>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</si>
  <si>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</si>
  <si>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</si>
  <si>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</si>
  <si>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</si>
  <si>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</si>
  <si>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</si>
  <si>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</si>
  <si>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</si>
  <si>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</si>
  <si>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</si>
  <si>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</si>
  <si>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</si>
  <si>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</si>
  <si>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</si>
  <si>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</si>
  <si>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</si>
  <si>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</si>
  <si>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</si>
  <si>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</si>
  <si>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</si>
  <si>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</si>
  <si>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</si>
  <si>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</si>
  <si>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</si>
  <si>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</si>
  <si>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</si>
  <si>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</si>
  <si>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</si>
  <si>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</si>
  <si>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</si>
  <si>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</si>
  <si>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</si>
  <si>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</si>
  <si>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</si>
  <si>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</si>
  <si>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</si>
  <si>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</si>
  <si>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</si>
  <si>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</si>
  <si>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</si>
  <si>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</si>
  <si>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</si>
  <si>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</si>
  <si>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</si>
  <si>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</si>
  <si>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</si>
  <si>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</si>
  <si>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</si>
  <si>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</si>
  <si>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</si>
  <si>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</si>
  <si>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</si>
  <si>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</si>
  <si>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</si>
  <si>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</si>
  <si>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</si>
  <si>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</si>
  <si>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</si>
  <si>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</si>
  <si>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</si>
  <si>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</si>
  <si>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</si>
  <si>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</si>
  <si>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</si>
  <si>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</si>
  <si>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</si>
  <si>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</si>
  <si>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</si>
  <si>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</si>
  <si>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</si>
  <si>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</si>
  <si>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</si>
  <si>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</si>
  <si>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</si>
  <si>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</si>
  <si>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</si>
  <si>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</si>
  <si>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</si>
  <si>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</si>
  <si>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</si>
  <si>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</si>
  <si>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</si>
  <si>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</si>
  <si>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</si>
  <si>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</si>
  <si>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</si>
  <si>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</si>
  <si>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</si>
  <si>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</si>
  <si>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</si>
  <si>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</si>
  <si>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</si>
  <si>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</si>
  <si>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</si>
  <si>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</si>
  <si>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</si>
  <si>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</si>
  <si>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</si>
  <si>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</si>
  <si>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</si>
  <si>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</si>
  <si>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</si>
  <si>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</si>
  <si>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</si>
  <si>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</si>
  <si>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</si>
  <si>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</si>
  <si>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</si>
  <si>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</si>
  <si>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</si>
  <si>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</si>
  <si>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</si>
  <si>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</si>
  <si>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</si>
  <si>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</si>
  <si>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</si>
  <si>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</si>
  <si>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</si>
  <si>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</si>
  <si>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</si>
  <si>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</si>
  <si>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</si>
  <si>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</si>
  <si>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</si>
  <si>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</si>
  <si>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</si>
  <si>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</si>
  <si>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</si>
  <si>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</si>
  <si>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</si>
  <si>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</si>
  <si>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</si>
  <si>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</si>
  <si>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</si>
  <si>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</si>
  <si>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</si>
  <si>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</si>
  <si>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</si>
  <si>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</si>
  <si>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</si>
  <si>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</si>
  <si>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</si>
  <si>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</si>
  <si>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</si>
  <si>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</si>
  <si>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</si>
  <si>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</si>
  <si>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</si>
  <si>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</si>
  <si>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</si>
  <si>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</si>
  <si>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</si>
  <si>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</si>
  <si>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</si>
  <si>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</si>
  <si>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</si>
  <si>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</si>
  <si>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</si>
  <si>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</si>
  <si>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</si>
  <si>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</si>
  <si>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</si>
  <si>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</si>
  <si>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</si>
  <si>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</si>
  <si>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</si>
  <si>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</si>
  <si>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</si>
  <si>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</si>
  <si>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</si>
  <si>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</si>
  <si>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</si>
  <si>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</si>
  <si>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</si>
  <si>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</si>
  <si>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</si>
  <si>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</si>
  <si>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</si>
  <si>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</si>
  <si>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</si>
  <si>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</si>
  <si>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</si>
  <si>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</si>
  <si>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</si>
  <si>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</si>
  <si>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</si>
  <si>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</si>
  <si>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</si>
  <si>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</si>
  <si>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</si>
  <si>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</si>
  <si>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</si>
  <si>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</si>
  <si>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</si>
  <si>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</si>
  <si>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</si>
  <si>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</si>
  <si>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</si>
  <si>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</si>
  <si>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</si>
  <si>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</si>
  <si>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</si>
  <si>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</si>
  <si>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</si>
  <si>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</si>
  <si>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</si>
  <si>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</si>
  <si>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</si>
  <si>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</si>
  <si>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</si>
  <si>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</si>
  <si>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</si>
  <si>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</si>
  <si>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</si>
  <si>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</si>
  <si>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</si>
  <si>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</si>
  <si>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</si>
  <si>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</si>
  <si>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</si>
  <si>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</si>
  <si>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</si>
  <si>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</si>
  <si>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</si>
  <si>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</si>
  <si>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</si>
  <si>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</si>
  <si>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</si>
  <si>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</si>
  <si>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</si>
  <si>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</si>
  <si>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</si>
  <si>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</si>
  <si>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</si>
  <si>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</si>
  <si>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</si>
  <si>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</si>
  <si>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</si>
  <si>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</si>
  <si>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</si>
  <si>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</si>
  <si>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</si>
  <si>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</si>
  <si>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</si>
  <si>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</si>
  <si>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</si>
  <si>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</si>
  <si>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</si>
  <si>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</si>
  <si>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</si>
  <si>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</si>
  <si>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</si>
  <si>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</si>
  <si>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</si>
  <si>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</si>
  <si>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</si>
  <si>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</si>
  <si>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</si>
  <si>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</si>
  <si>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</si>
  <si>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</si>
  <si>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</si>
  <si>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</si>
  <si>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</si>
  <si>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</si>
  <si>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</si>
  <si>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</si>
  <si>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</si>
  <si>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</si>
  <si>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</si>
  <si>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</si>
  <si>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</si>
  <si>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</si>
  <si>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</si>
  <si>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</si>
  <si>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</si>
  <si>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</si>
  <si>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</si>
  <si>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</si>
  <si>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</si>
  <si>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</si>
  <si>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</si>
  <si>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</si>
  <si>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</si>
  <si>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</si>
  <si>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</si>
  <si>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</si>
  <si>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</si>
  <si>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</si>
  <si>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</si>
  <si>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</si>
  <si>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</si>
  <si>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</si>
  <si>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</si>
  <si>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</si>
  <si>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</si>
  <si>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</si>
  <si>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</si>
  <si>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</si>
  <si>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</si>
  <si>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</si>
  <si>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</si>
  <si>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</si>
  <si>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</si>
  <si>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</si>
  <si>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</si>
  <si>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</si>
  <si>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</si>
  <si>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</si>
  <si>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</si>
  <si>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</si>
  <si>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</si>
  <si>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</si>
  <si>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</si>
  <si>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</si>
  <si>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</si>
  <si>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</si>
  <si>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</si>
  <si>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</si>
  <si>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</si>
  <si>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</si>
  <si>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</si>
  <si>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</si>
  <si>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</si>
  <si>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</si>
  <si>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</si>
  <si>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</si>
  <si>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</si>
  <si>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</si>
  <si>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</si>
  <si>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</si>
  <si>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</si>
  <si>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</si>
  <si>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</si>
  <si>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</si>
  <si>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</si>
  <si>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</si>
  <si>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</si>
  <si>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</si>
  <si>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</si>
  <si>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</si>
  <si>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</si>
  <si>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</si>
  <si>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</si>
  <si>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</si>
  <si>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</si>
  <si>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</si>
  <si>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</si>
  <si>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</si>
  <si>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</si>
  <si>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</si>
  <si>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</si>
  <si>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</si>
  <si>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</si>
  <si>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</si>
  <si>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</si>
  <si>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</si>
  <si>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</si>
  <si>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</si>
  <si>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</si>
  <si>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</si>
  <si>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</si>
  <si>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</si>
  <si>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</si>
  <si>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</si>
  <si>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</si>
  <si>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</si>
  <si>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</si>
  <si>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</si>
  <si>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</si>
  <si>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</si>
  <si>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</si>
  <si>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</si>
  <si>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</si>
  <si>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</si>
  <si>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</si>
  <si>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</si>
  <si>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</si>
  <si>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</si>
  <si>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</si>
  <si>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</si>
  <si>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</si>
  <si>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</si>
  <si>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</si>
  <si>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</si>
  <si>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</si>
  <si>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</si>
  <si>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</si>
  <si>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</si>
  <si>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</si>
  <si>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</si>
  <si>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</si>
  <si>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</si>
  <si>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</si>
  <si>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</si>
  <si>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</si>
  <si>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</si>
  <si>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</si>
  <si>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</si>
  <si>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</si>
  <si>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</si>
  <si>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</si>
  <si>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</si>
  <si>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</si>
  <si>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</si>
  <si>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</si>
  <si>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</si>
  <si>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</si>
  <si>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</si>
  <si>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</si>
  <si>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</si>
  <si>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</si>
  <si>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</si>
  <si>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</si>
  <si>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</si>
  <si>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</si>
  <si>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</si>
  <si>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</si>
  <si>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</si>
  <si>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</si>
  <si>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</si>
  <si>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</si>
  <si>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</si>
  <si>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</si>
  <si>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</si>
  <si>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</si>
  <si>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</si>
  <si>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</si>
  <si>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</si>
  <si>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</si>
  <si>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</si>
  <si>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</si>
  <si>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</si>
  <si>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</si>
  <si>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</si>
  <si>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</si>
  <si>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</si>
  <si>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</si>
  <si>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</si>
  <si>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</si>
  <si>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</si>
  <si>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</si>
  <si>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</si>
  <si>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</si>
  <si>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</si>
  <si>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</si>
  <si>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</si>
  <si>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</si>
  <si>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</si>
  <si>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</si>
  <si>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</si>
  <si>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</si>
  <si>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</si>
  <si>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</si>
  <si>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</si>
  <si>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</si>
  <si>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</si>
  <si>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</si>
  <si>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</si>
  <si>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</si>
  <si>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</si>
  <si>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</si>
  <si>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</si>
  <si>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</si>
  <si>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</si>
  <si>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</si>
  <si>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</si>
  <si>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</si>
  <si>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</si>
  <si>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</si>
  <si>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</si>
  <si>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</si>
  <si>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</si>
  <si>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</si>
  <si>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</si>
  <si>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</si>
  <si>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</si>
  <si>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</si>
  <si>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</si>
  <si>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</si>
  <si>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</si>
  <si>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</si>
  <si>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</si>
  <si>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</si>
  <si>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</si>
  <si>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</si>
  <si>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</si>
  <si>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</si>
  <si>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</si>
  <si>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</si>
  <si>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</si>
  <si>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</si>
  <si>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</si>
  <si>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</si>
  <si>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</si>
  <si>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</si>
  <si>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</si>
  <si>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</si>
  <si>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</si>
  <si>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</si>
  <si>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</si>
  <si>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</si>
  <si>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</si>
  <si>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</si>
  <si>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</si>
  <si>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</si>
  <si>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</si>
  <si>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</si>
  <si>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</si>
  <si>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</si>
  <si>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</si>
  <si>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</si>
  <si>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</si>
  <si>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</si>
  <si>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</si>
  <si>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</si>
  <si>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</si>
  <si>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</si>
  <si>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</si>
  <si>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</si>
  <si>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</si>
  <si>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</si>
  <si>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</si>
  <si>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</si>
  <si>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</si>
  <si>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</si>
  <si>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</si>
  <si>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</si>
  <si>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</si>
  <si>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</si>
  <si>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</si>
  <si>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</si>
  <si>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</si>
  <si>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</si>
  <si>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</si>
  <si>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</si>
  <si>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</si>
  <si>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</si>
  <si>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</si>
  <si>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</si>
  <si>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</si>
  <si>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</si>
  <si>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</si>
  <si>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</si>
  <si>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</si>
  <si>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</si>
  <si>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</si>
  <si>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</si>
  <si>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</si>
  <si>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</si>
  <si>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</si>
  <si>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</si>
  <si>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</si>
  <si>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</si>
  <si>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</si>
  <si>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</si>
  <si>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</si>
  <si>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</si>
  <si>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</si>
  <si>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</si>
  <si>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</si>
  <si>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</si>
  <si>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</si>
  <si>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</si>
  <si>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</si>
  <si>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</si>
  <si>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</si>
  <si>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</si>
  <si>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</si>
  <si>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</si>
  <si>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</si>
  <si>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</si>
  <si>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</si>
  <si>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</si>
  <si>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</si>
  <si>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</si>
  <si>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</si>
  <si>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</si>
  <si>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</si>
  <si>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</si>
  <si>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</si>
  <si>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</si>
  <si>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</si>
  <si>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</si>
  <si>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</si>
  <si>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</si>
  <si>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</si>
  <si>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</si>
  <si>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</si>
  <si>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</si>
  <si>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</si>
  <si>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</si>
  <si>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</si>
  <si>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</si>
  <si>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</si>
  <si>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</si>
  <si>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</si>
  <si>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</si>
  <si>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</si>
  <si>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</si>
  <si>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</si>
  <si>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</si>
  <si>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</si>
  <si>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</si>
  <si>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</si>
  <si>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</si>
  <si>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</si>
  <si>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</si>
  <si>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</si>
  <si>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</si>
  <si>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</si>
  <si>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</si>
  <si>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</si>
  <si>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</si>
  <si>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</si>
  <si>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</si>
  <si>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</si>
  <si>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</si>
  <si>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</si>
  <si>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</si>
  <si>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</si>
  <si>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</si>
  <si>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</si>
  <si>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</si>
  <si>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</si>
  <si>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</si>
  <si>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</si>
  <si>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</si>
  <si>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</si>
  <si>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</si>
  <si>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</si>
  <si>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</si>
  <si>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</si>
  <si>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</si>
  <si>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</si>
  <si>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</si>
  <si>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</si>
  <si>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</si>
  <si>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</si>
  <si>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</si>
  <si>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</si>
  <si>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</si>
  <si>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</si>
  <si>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</si>
  <si>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</si>
  <si>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</si>
  <si>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</si>
  <si>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</si>
  <si>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</si>
  <si>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</si>
  <si>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</si>
  <si>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</si>
  <si>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</si>
  <si>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</si>
  <si>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</si>
  <si>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</si>
  <si>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</si>
  <si>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</si>
  <si>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</si>
  <si>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</si>
  <si>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</si>
  <si>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</si>
  <si>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</si>
  <si>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</si>
  <si>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</si>
  <si>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</si>
  <si>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</si>
  <si>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</si>
  <si>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</si>
  <si>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</si>
  <si>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</si>
  <si>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</si>
  <si>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</si>
  <si>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</si>
  <si>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</si>
  <si>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</si>
  <si>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</si>
  <si>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</si>
  <si>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</si>
  <si>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</si>
  <si>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</si>
  <si>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</si>
  <si>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</si>
  <si>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</si>
  <si>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</si>
  <si>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</si>
  <si>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</si>
  <si>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</si>
  <si>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</si>
  <si>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</si>
  <si>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</si>
  <si>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</si>
  <si>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</si>
  <si>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</si>
  <si>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</si>
  <si>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</si>
  <si>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</si>
  <si>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</si>
  <si>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</si>
  <si>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</si>
  <si>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</si>
  <si>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</si>
  <si>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</si>
  <si>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</si>
  <si>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</si>
  <si>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</si>
  <si>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</si>
  <si>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</si>
  <si>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</si>
  <si>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</si>
  <si>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</si>
  <si>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</si>
  <si>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</si>
  <si>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</si>
  <si>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</si>
  <si>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</si>
  <si>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</si>
  <si>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</si>
  <si>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</si>
  <si>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</si>
  <si>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</si>
  <si>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</si>
  <si>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</si>
  <si>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</si>
  <si>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</si>
  <si>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</si>
  <si>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</si>
  <si>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</si>
  <si>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</si>
  <si>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</si>
  <si>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</si>
  <si>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</si>
  <si>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</si>
  <si>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</si>
  <si>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</si>
  <si>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</si>
  <si>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</si>
  <si>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</si>
  <si>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</si>
  <si>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</si>
  <si>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</si>
  <si>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</si>
  <si>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</si>
  <si>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</si>
  <si>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</si>
  <si>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</si>
  <si>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</si>
  <si>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</si>
  <si>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</si>
  <si>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</si>
  <si>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</si>
  <si>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</si>
  <si>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</si>
  <si>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</si>
  <si>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</si>
  <si>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</si>
  <si>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</si>
  <si>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</si>
  <si>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</si>
  <si>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</si>
  <si>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</si>
  <si>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</si>
  <si>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</si>
  <si>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</si>
  <si>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</si>
  <si>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</si>
  <si>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</si>
  <si>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</si>
  <si>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</si>
  <si>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</si>
  <si>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</si>
  <si>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</si>
  <si>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</si>
  <si>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</si>
  <si>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</si>
  <si>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</si>
  <si>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</si>
  <si>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</si>
  <si>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</si>
  <si>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</si>
  <si>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</si>
  <si>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</si>
  <si>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</si>
  <si>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</si>
  <si>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</si>
  <si>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</si>
  <si>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</si>
  <si>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</si>
  <si>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</si>
  <si>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</si>
  <si>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</si>
  <si>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</si>
  <si>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</si>
  <si>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</si>
  <si>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</si>
  <si>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</si>
  <si>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</si>
  <si>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</si>
  <si>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</si>
  <si>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</si>
  <si>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</si>
  <si>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</si>
  <si>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</si>
  <si>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</si>
  <si>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</si>
  <si>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</si>
  <si>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</si>
  <si>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</si>
  <si>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</si>
  <si>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</si>
  <si>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</si>
  <si>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</si>
  <si>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</si>
  <si>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</si>
  <si>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</si>
  <si>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</si>
  <si>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</si>
  <si>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</si>
  <si>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</si>
  <si>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</si>
  <si>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</si>
  <si>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</si>
  <si>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</si>
  <si>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</si>
  <si>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</si>
  <si>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</si>
  <si>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</si>
  <si>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</si>
  <si>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</si>
  <si>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</si>
  <si>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</si>
  <si>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</si>
  <si>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</si>
  <si>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</si>
  <si>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</si>
  <si>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</si>
  <si>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</si>
  <si>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</si>
  <si>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</si>
  <si>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</si>
  <si>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</si>
  <si>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</si>
  <si>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</si>
  <si>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</si>
  <si>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</si>
  <si>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</si>
  <si>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</si>
  <si>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</si>
  <si>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</si>
  <si>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</si>
  <si>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</si>
  <si>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</si>
  <si>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</si>
  <si>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</si>
  <si>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</si>
  <si>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</si>
  <si>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</si>
  <si>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</si>
  <si>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</si>
  <si>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</si>
  <si>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</si>
  <si>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</si>
  <si>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</si>
  <si>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</si>
  <si>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</si>
  <si>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</si>
  <si>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</si>
  <si>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</si>
  <si>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</si>
  <si>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</si>
  <si>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</si>
  <si>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</si>
  <si>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</si>
  <si>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</si>
  <si>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</si>
  <si>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</si>
  <si>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</si>
  <si>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</si>
  <si>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</si>
  <si>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</si>
  <si>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</si>
  <si>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</si>
  <si>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</si>
  <si>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</si>
  <si>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</si>
  <si>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</si>
  <si>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</si>
  <si>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</si>
  <si>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</si>
  <si>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</si>
  <si>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</si>
  <si>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</si>
  <si>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</si>
  <si>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</si>
  <si>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</si>
  <si>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</si>
  <si>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</si>
  <si>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</si>
  <si>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</si>
  <si>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</si>
  <si>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</si>
  <si>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</si>
  <si>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</si>
  <si>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</si>
  <si>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</si>
  <si>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</si>
  <si>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</si>
  <si>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</si>
  <si>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</si>
  <si>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</si>
  <si>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</si>
  <si>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</si>
  <si>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</si>
  <si>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</si>
  <si>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</si>
  <si>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</si>
  <si>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</si>
  <si>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</si>
  <si>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</si>
  <si>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</si>
  <si>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</si>
  <si>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</si>
  <si>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</si>
  <si>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</si>
  <si>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</si>
  <si>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</si>
  <si>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</si>
  <si>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</si>
  <si>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</si>
  <si>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</si>
  <si>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</si>
  <si>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</si>
  <si>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</si>
  <si>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</si>
  <si>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</si>
  <si>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</si>
  <si>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</si>
  <si>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</si>
  <si>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</si>
  <si>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</si>
  <si>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</si>
  <si>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</si>
  <si>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</si>
  <si>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</si>
  <si>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</si>
  <si>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</si>
  <si>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</si>
  <si>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</si>
  <si>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</si>
  <si>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</si>
  <si>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</si>
  <si>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</si>
  <si>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</si>
  <si>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</si>
  <si>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</si>
  <si>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</si>
  <si>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</si>
  <si>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</si>
  <si>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</si>
  <si>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</si>
  <si>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</si>
  <si>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</si>
  <si>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</si>
  <si>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</si>
  <si>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</si>
  <si>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</si>
  <si>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</si>
  <si>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</si>
  <si>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</si>
  <si>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</si>
  <si>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</si>
  <si>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</si>
  <si>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</si>
  <si>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</si>
  <si>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</si>
  <si>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</si>
  <si>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</si>
  <si>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</si>
  <si>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</si>
  <si>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</si>
  <si>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</si>
  <si>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</si>
  <si>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</si>
  <si>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</si>
  <si>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</si>
  <si>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</si>
  <si>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</si>
  <si>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</si>
  <si>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</si>
  <si>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</si>
  <si>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</si>
  <si>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</si>
  <si>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</si>
  <si>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</si>
  <si>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</si>
  <si>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</si>
  <si>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</si>
  <si>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</si>
  <si>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</si>
  <si>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</si>
  <si>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</si>
  <si>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</si>
  <si>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</si>
  <si>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</si>
  <si>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</si>
  <si>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</si>
  <si>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</si>
  <si>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</si>
  <si>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</si>
  <si>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</si>
  <si>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</si>
  <si>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</si>
  <si>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</si>
  <si>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</si>
  <si>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</si>
  <si>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</si>
  <si>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</si>
  <si>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</si>
  <si>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</si>
  <si>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</si>
  <si>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</si>
  <si>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</si>
  <si>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</si>
  <si>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</si>
  <si>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</si>
  <si>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</si>
  <si>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</si>
  <si>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</si>
  <si>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</si>
  <si>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</si>
  <si>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</si>
  <si>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</si>
  <si>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</si>
  <si>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</si>
  <si>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</si>
  <si>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</si>
  <si>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</si>
  <si>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</si>
  <si>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</si>
  <si>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</si>
  <si>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</si>
  <si>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</si>
  <si>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</si>
  <si>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</si>
  <si>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</si>
  <si>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</si>
  <si>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</si>
  <si>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</si>
  <si>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</si>
  <si>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</si>
  <si>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</si>
  <si>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</si>
  <si>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</si>
  <si>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</si>
  <si>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</si>
  <si>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</si>
  <si>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</si>
  <si>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</si>
  <si>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</si>
  <si>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</si>
  <si>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</si>
  <si>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</si>
  <si>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</si>
  <si>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</si>
  <si>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</si>
  <si>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</si>
  <si>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</si>
  <si>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</si>
  <si>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</si>
  <si>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</si>
  <si>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</si>
  <si>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</si>
  <si>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</si>
  <si>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</si>
  <si>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</si>
  <si>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</si>
  <si>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</si>
  <si>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</si>
  <si>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</si>
  <si>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</si>
  <si>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</si>
  <si>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</si>
  <si>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</si>
  <si>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</si>
  <si>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</si>
  <si>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</si>
  <si>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</si>
  <si>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</si>
  <si>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</si>
  <si>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</si>
  <si>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</si>
  <si>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</si>
  <si>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</si>
  <si>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</si>
  <si>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</si>
  <si>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</si>
  <si>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</si>
  <si>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</si>
  <si>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</si>
  <si>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</si>
  <si>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</si>
  <si>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</si>
  <si>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</si>
  <si>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</si>
  <si>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</si>
  <si>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</si>
  <si>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</si>
  <si>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</si>
  <si>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</si>
  <si>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</si>
  <si>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</si>
  <si>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</si>
  <si>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</si>
  <si>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</si>
  <si>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</si>
  <si>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</si>
  <si>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</si>
  <si>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</si>
  <si>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</si>
  <si>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</si>
  <si>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</si>
  <si>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</si>
  <si>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</si>
  <si>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</si>
  <si>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</si>
  <si>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</si>
  <si>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</si>
  <si>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</si>
  <si>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</si>
  <si>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</si>
  <si>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</si>
  <si>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</si>
  <si>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</si>
  <si>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</si>
  <si>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</si>
  <si>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</si>
  <si>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</si>
  <si>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</si>
  <si>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</si>
  <si>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</si>
  <si>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</si>
  <si>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</si>
  <si>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</si>
  <si>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</si>
  <si>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</si>
  <si>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</si>
  <si>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</si>
  <si>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</si>
  <si>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</si>
  <si>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</si>
  <si>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</si>
  <si>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</si>
  <si>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</si>
  <si>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</si>
  <si>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</si>
  <si>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</si>
  <si>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</si>
  <si>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</si>
  <si>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</si>
  <si>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</si>
  <si>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</si>
  <si>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</si>
  <si>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</si>
  <si>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</si>
  <si>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</si>
  <si>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</si>
  <si>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</si>
  <si>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</si>
  <si>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</si>
  <si>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</si>
  <si>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</si>
  <si>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</si>
  <si>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</si>
  <si>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</si>
  <si>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</si>
  <si>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</si>
  <si>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</si>
  <si>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</si>
  <si>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</si>
  <si>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</si>
  <si>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</si>
  <si>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</si>
  <si>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</si>
  <si>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</si>
  <si>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</si>
  <si>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</si>
  <si>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</si>
  <si>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</si>
  <si>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</si>
  <si>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</si>
  <si>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</si>
  <si>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</si>
  <si>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</si>
  <si>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</si>
  <si>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</si>
  <si>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</si>
  <si>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</si>
  <si>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</si>
  <si>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</si>
  <si>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</si>
  <si>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</si>
  <si>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</si>
  <si>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</si>
  <si>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</si>
  <si>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</si>
  <si>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</si>
  <si>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</si>
  <si>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</si>
  <si>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</si>
  <si>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</si>
  <si>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</si>
  <si>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</si>
  <si>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</si>
  <si>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</si>
  <si>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</si>
  <si>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</si>
  <si>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</si>
  <si>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</si>
  <si>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</si>
  <si>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</si>
  <si>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</si>
  <si>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</si>
  <si>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</si>
  <si>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</si>
  <si>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</si>
  <si>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</si>
  <si>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</si>
  <si>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</si>
  <si>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</si>
  <si>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</si>
  <si>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</si>
  <si>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</si>
  <si>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</si>
  <si>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</si>
  <si>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</si>
  <si>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</si>
  <si>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</si>
  <si>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</si>
  <si>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</si>
  <si>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</si>
  <si>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</si>
  <si>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</si>
  <si>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</si>
  <si>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</si>
  <si>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</si>
  <si>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</si>
  <si>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</si>
  <si>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</si>
  <si>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</si>
  <si>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</si>
  <si>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</si>
  <si>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</si>
  <si>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</si>
  <si>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</si>
  <si>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</si>
  <si>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</si>
  <si>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</si>
  <si>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</si>
  <si>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</si>
  <si>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</si>
  <si>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</si>
  <si>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</si>
  <si>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</si>
  <si>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</si>
  <si>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</si>
  <si>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</si>
  <si>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</si>
  <si>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</si>
  <si>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</si>
  <si>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</si>
  <si>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</si>
  <si>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</si>
  <si>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</si>
  <si>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</si>
  <si>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</si>
  <si>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</si>
  <si>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</si>
  <si>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</si>
  <si>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</si>
  <si>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</si>
  <si>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</si>
  <si>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</si>
  <si>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</si>
  <si>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</si>
  <si>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</si>
  <si>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</si>
  <si>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</si>
  <si>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</si>
  <si>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</si>
  <si>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</si>
  <si>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</si>
  <si>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</si>
  <si>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</si>
  <si>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</si>
  <si>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</si>
  <si>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</si>
  <si>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</si>
  <si>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</si>
  <si>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</si>
  <si>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</si>
  <si>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</si>
  <si>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</si>
  <si>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</si>
  <si>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</si>
  <si>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</si>
  <si>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</si>
  <si>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</si>
  <si>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</si>
  <si>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</si>
  <si>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</si>
  <si>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</si>
  <si>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</si>
  <si>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</si>
  <si>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</si>
  <si>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</si>
  <si>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</si>
  <si>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</si>
  <si>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</si>
  <si>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</si>
  <si>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</si>
  <si>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</si>
  <si>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</si>
  <si>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</si>
  <si>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</si>
  <si>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</si>
  <si>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</si>
  <si>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</si>
  <si>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</si>
  <si>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</si>
  <si>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</si>
  <si>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</si>
  <si>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</si>
  <si>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</si>
  <si>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</si>
  <si>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</si>
  <si>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</si>
  <si>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</si>
  <si>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</si>
  <si>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</si>
  <si>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</si>
  <si>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</si>
  <si>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</si>
  <si>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</si>
  <si>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</si>
  <si>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</si>
  <si>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</si>
  <si>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</si>
  <si>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</si>
  <si>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</si>
  <si>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</si>
  <si>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</si>
  <si>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</si>
  <si>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</si>
  <si>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</si>
  <si>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</si>
  <si>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</si>
  <si>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</si>
  <si>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</si>
  <si>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</si>
  <si>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</si>
  <si>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</si>
  <si>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</si>
  <si>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</si>
  <si>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</si>
  <si>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</si>
  <si>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</si>
  <si>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</si>
  <si>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</si>
  <si>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</si>
  <si>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</si>
  <si>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</si>
  <si>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</si>
  <si>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</si>
  <si>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</si>
  <si>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</si>
  <si>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</si>
  <si>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</si>
  <si>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</si>
  <si>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</si>
  <si>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</si>
  <si>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</si>
  <si>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</si>
  <si>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</si>
  <si>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</si>
  <si>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</si>
  <si>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</si>
  <si>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</si>
  <si>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</si>
  <si>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</si>
  <si>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</si>
  <si>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</si>
  <si>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</si>
  <si>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</si>
  <si>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</si>
  <si>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</si>
  <si>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</si>
  <si>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</si>
  <si>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</si>
  <si>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</si>
  <si>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</si>
  <si>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</si>
  <si>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</si>
  <si>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</si>
  <si>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</si>
  <si>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</si>
  <si>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</si>
  <si>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</si>
  <si>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</si>
  <si>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</si>
  <si>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</si>
  <si>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</si>
  <si>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</si>
  <si>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</si>
  <si>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</si>
  <si>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</si>
  <si>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</si>
  <si>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</si>
  <si>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</si>
  <si>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</si>
  <si>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</si>
  <si>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</si>
  <si>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</si>
  <si>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</si>
  <si>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</si>
  <si>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</si>
  <si>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</si>
  <si>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</si>
  <si>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</si>
  <si>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</si>
  <si>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</si>
  <si>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</si>
  <si>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</si>
  <si>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</si>
  <si>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</si>
  <si>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</si>
  <si>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</si>
  <si>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</si>
  <si>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</si>
  <si>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</si>
  <si>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</si>
  <si>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</si>
  <si>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</si>
  <si>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</si>
  <si>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</si>
  <si>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</si>
  <si>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</si>
  <si>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</si>
  <si>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</si>
  <si>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</si>
  <si>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</si>
  <si>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</si>
  <si>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</si>
  <si>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</si>
  <si>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</si>
  <si>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</si>
  <si>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</si>
  <si>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</si>
  <si>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</si>
  <si>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</si>
  <si>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</si>
  <si>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</si>
  <si>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</si>
  <si>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</si>
  <si>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</si>
  <si>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</si>
  <si>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</si>
  <si>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</si>
  <si>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</si>
  <si>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</si>
  <si>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</si>
  <si>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</si>
  <si>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</si>
  <si>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</si>
  <si>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</si>
  <si>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</si>
  <si>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</si>
  <si>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</si>
  <si>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</si>
  <si>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</si>
  <si>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</si>
  <si>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</si>
  <si>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</si>
  <si>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</si>
  <si>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</si>
  <si>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</si>
  <si>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</si>
  <si>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</si>
  <si>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</si>
  <si>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</si>
  <si>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</si>
  <si>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</si>
  <si>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</si>
  <si>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</si>
  <si>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</si>
  <si>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</si>
  <si>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</si>
  <si>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</si>
  <si>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</si>
  <si>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</si>
  <si>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</si>
  <si>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</si>
  <si>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</si>
  <si>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</si>
  <si>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</si>
  <si>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</si>
  <si>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</si>
  <si>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</si>
  <si>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</si>
  <si>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</si>
  <si>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</si>
  <si>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</si>
  <si>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</si>
  <si>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</si>
  <si>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</si>
  <si>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</si>
  <si>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</si>
  <si>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</si>
  <si>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</si>
  <si>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</si>
  <si>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</si>
  <si>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</si>
  <si>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</si>
  <si>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</si>
  <si>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</si>
  <si>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</si>
  <si>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</si>
  <si>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</si>
  <si>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</si>
  <si>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</si>
  <si>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</si>
  <si>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</si>
  <si>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</si>
  <si>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</si>
  <si>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</si>
  <si>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</si>
  <si>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</si>
  <si>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</si>
  <si>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</si>
  <si>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</si>
  <si>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</si>
  <si>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</si>
  <si>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</si>
  <si>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</si>
  <si>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</si>
  <si>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</si>
  <si>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</si>
  <si>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</si>
  <si>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</si>
  <si>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</si>
  <si>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</si>
  <si>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</si>
  <si>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</si>
  <si>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</si>
  <si>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</si>
  <si>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</si>
  <si>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</si>
  <si>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</si>
  <si>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</si>
  <si>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</si>
  <si>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</si>
  <si>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</si>
  <si>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</si>
  <si>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</si>
  <si>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</si>
  <si>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</si>
  <si>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</si>
  <si>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</si>
  <si>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</si>
  <si>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</si>
  <si>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</si>
  <si>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</si>
  <si>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</si>
  <si>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</si>
  <si>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</si>
  <si>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</si>
  <si>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</si>
  <si>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</si>
  <si>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</si>
  <si>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</si>
  <si>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</si>
  <si>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</si>
  <si>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</si>
  <si>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</si>
  <si>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</si>
  <si>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</si>
  <si>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</si>
  <si>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</si>
  <si>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</si>
  <si>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</si>
  <si>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</si>
  <si>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</si>
  <si>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</si>
  <si>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</si>
  <si>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</si>
  <si>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</si>
  <si>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</si>
  <si>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</si>
  <si>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</si>
  <si>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</si>
  <si>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</si>
  <si>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</si>
  <si>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</si>
  <si>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</si>
  <si>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</si>
  <si>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</si>
  <si>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</si>
  <si>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</si>
  <si>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</si>
  <si>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</si>
  <si>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</si>
  <si>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</si>
  <si>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</si>
  <si>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</si>
  <si>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</si>
  <si>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</si>
  <si>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</si>
  <si>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</si>
  <si>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</si>
  <si>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</si>
  <si>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</si>
  <si>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</si>
  <si>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</si>
  <si>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</si>
  <si>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</si>
  <si>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</si>
  <si>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</si>
  <si>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</si>
  <si>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</si>
  <si>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</si>
  <si>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</si>
  <si>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</si>
  <si>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</si>
  <si>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</si>
  <si>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</si>
  <si>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</si>
  <si>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</si>
  <si>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</si>
  <si>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</si>
  <si>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</si>
  <si>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</si>
  <si>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</si>
  <si>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</si>
  <si>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</si>
  <si>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</si>
  <si>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</si>
  <si>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</si>
  <si>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</si>
  <si>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</si>
  <si>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</si>
  <si>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</si>
  <si>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</si>
  <si>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</si>
  <si>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</si>
  <si>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</si>
  <si>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</si>
  <si>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</si>
  <si>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</si>
  <si>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</si>
  <si>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</si>
  <si>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</si>
  <si>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</si>
  <si>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</si>
  <si>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</si>
  <si>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</si>
  <si>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</si>
  <si>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</si>
  <si>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</si>
  <si>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</si>
  <si>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</si>
  <si>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</si>
  <si>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</si>
  <si>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</si>
  <si>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</si>
  <si>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</si>
  <si>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</si>
  <si>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</si>
  <si>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</si>
  <si>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</si>
  <si>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</si>
  <si>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</si>
  <si>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</si>
  <si>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</si>
  <si>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</si>
  <si>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</si>
  <si>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</si>
  <si>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</si>
  <si>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</si>
  <si>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</si>
  <si>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</si>
  <si>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</si>
  <si>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</si>
  <si>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</si>
  <si>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</si>
  <si>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</si>
  <si>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</si>
  <si>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</si>
  <si>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</si>
  <si>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</si>
  <si>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</si>
  <si>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</si>
  <si>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</si>
  <si>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</si>
  <si>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</si>
  <si>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</si>
  <si>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</si>
  <si>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</si>
  <si>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</si>
  <si>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</si>
  <si>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</si>
  <si>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</si>
  <si>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</si>
  <si>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</si>
  <si>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</si>
  <si>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</si>
  <si>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</si>
  <si>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</si>
  <si>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</si>
  <si>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</si>
  <si>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</si>
  <si>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</si>
  <si>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</si>
  <si>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</si>
  <si>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</si>
  <si>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</si>
  <si>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</si>
  <si>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</si>
  <si>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</si>
  <si>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</si>
  <si>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</si>
  <si>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</si>
  <si>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</si>
  <si>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</si>
  <si>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</si>
  <si>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</si>
  <si>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</si>
  <si>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</si>
  <si>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</si>
  <si>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</si>
  <si>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</si>
  <si>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</si>
  <si>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</si>
  <si>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</si>
  <si>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</si>
  <si>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</si>
  <si>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</si>
  <si>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</si>
  <si>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</si>
  <si>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</si>
  <si>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</si>
  <si>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</si>
  <si>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</si>
  <si>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</si>
  <si>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</si>
  <si>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</si>
  <si>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</si>
  <si>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</si>
  <si>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</si>
  <si>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</si>
  <si>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</si>
  <si>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</si>
  <si>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</si>
  <si>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</si>
  <si>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</si>
  <si>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</si>
  <si>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</si>
  <si>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</si>
  <si>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</si>
  <si>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</si>
  <si>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</si>
  <si>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</si>
  <si>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</si>
  <si>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</si>
  <si>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</si>
  <si>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</si>
  <si>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</si>
  <si>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</si>
  <si>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</si>
  <si>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</si>
  <si>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</si>
  <si>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</si>
  <si>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</si>
  <si>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</si>
  <si>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</si>
  <si>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</si>
  <si>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</si>
  <si>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</si>
  <si>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</si>
  <si>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</si>
  <si>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</si>
  <si>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</si>
  <si>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</si>
  <si>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</si>
  <si>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</si>
  <si>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</si>
  <si>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</si>
  <si>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</si>
  <si>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</si>
  <si>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</si>
  <si>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</si>
  <si>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</si>
  <si>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</si>
  <si>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</si>
  <si>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</si>
  <si>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</si>
  <si>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</si>
  <si>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</si>
  <si>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</si>
  <si>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</si>
  <si>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</si>
  <si>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</si>
  <si>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</si>
  <si>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</si>
  <si>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</si>
  <si>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</si>
  <si>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</si>
  <si>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</si>
  <si>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</si>
  <si>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</si>
  <si>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</si>
  <si>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</si>
  <si>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</si>
  <si>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</si>
  <si>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</si>
  <si>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</si>
  <si>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</si>
  <si>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</si>
  <si>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</si>
  <si>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</si>
  <si>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</si>
  <si>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</si>
  <si>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</si>
  <si>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</si>
  <si>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</si>
  <si>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</si>
  <si>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</si>
  <si>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</si>
  <si>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</si>
  <si>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</si>
  <si>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</si>
  <si>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</si>
  <si>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</si>
  <si>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</si>
  <si>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</si>
  <si>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</si>
  <si>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</si>
  <si>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</si>
  <si>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</si>
  <si>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</si>
  <si>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</si>
  <si>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</si>
  <si>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</si>
  <si>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</si>
  <si>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</si>
  <si>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</si>
  <si>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</si>
  <si>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</si>
  <si>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</si>
  <si>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</si>
  <si>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</si>
  <si>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</si>
  <si>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</si>
  <si>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</si>
  <si>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</si>
  <si>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</si>
  <si>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</si>
  <si>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</si>
  <si>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</si>
  <si>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</si>
  <si>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</si>
  <si>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</si>
  <si>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</si>
  <si>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</si>
  <si>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</si>
  <si>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</si>
  <si>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</si>
  <si>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</si>
  <si>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</si>
  <si>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</si>
  <si>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</si>
  <si>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</si>
  <si>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</si>
  <si>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</si>
  <si>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</si>
  <si>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</si>
  <si>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</si>
  <si>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</si>
  <si>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</si>
  <si>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</si>
  <si>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</si>
  <si>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</si>
  <si>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</si>
  <si>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</si>
  <si>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</si>
  <si>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</si>
  <si>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</si>
  <si>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</si>
  <si>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</si>
  <si>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</si>
  <si>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</si>
  <si>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</si>
  <si>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</si>
  <si>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</si>
  <si>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</si>
  <si>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</si>
  <si>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</si>
  <si>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</si>
  <si>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</si>
  <si>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</si>
  <si>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</si>
  <si>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</si>
  <si>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</si>
  <si>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</si>
  <si>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</si>
  <si>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</si>
  <si>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</si>
  <si>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</si>
  <si>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</si>
  <si>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</si>
  <si>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</si>
  <si>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</si>
  <si>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</si>
  <si>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</si>
  <si>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</si>
  <si>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</si>
  <si>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</si>
  <si>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</si>
  <si>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</si>
  <si>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</si>
  <si>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</si>
  <si>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</si>
  <si>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</si>
  <si>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</si>
  <si>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</si>
  <si>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</si>
  <si>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</si>
  <si>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</si>
  <si>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</si>
  <si>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</si>
  <si>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</si>
  <si>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</si>
  <si>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</si>
  <si>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</si>
  <si>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</si>
  <si>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</si>
  <si>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</si>
  <si>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</si>
  <si>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</si>
  <si>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</si>
  <si>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</si>
  <si>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</si>
  <si>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</si>
  <si>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</si>
  <si>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</si>
  <si>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</si>
  <si>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</si>
  <si>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</si>
  <si>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</si>
  <si>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</si>
  <si>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</si>
  <si>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</si>
  <si>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</si>
  <si>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</si>
  <si>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</si>
  <si>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</si>
  <si>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</si>
  <si>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</si>
  <si>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</si>
  <si>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</si>
  <si>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</si>
  <si>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</si>
  <si>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</si>
  <si>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</si>
  <si>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</si>
  <si>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</si>
  <si>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</si>
  <si>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</si>
  <si>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</si>
  <si>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</si>
  <si>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</si>
  <si>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</si>
  <si>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</si>
  <si>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</si>
  <si>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</si>
  <si>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</si>
  <si>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</si>
  <si>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</si>
  <si>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</si>
  <si>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</si>
  <si>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</si>
  <si>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</si>
  <si>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</si>
  <si>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</si>
  <si>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</si>
  <si>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</si>
  <si>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</si>
  <si>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</si>
  <si>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</si>
  <si>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</si>
  <si>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</si>
  <si>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</si>
  <si>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</si>
  <si>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</si>
  <si>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</si>
  <si>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</si>
  <si>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</si>
  <si>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</si>
  <si>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</si>
  <si>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</si>
  <si>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</si>
  <si>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</si>
  <si>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</si>
  <si>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</si>
  <si>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</si>
  <si>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</si>
  <si>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</si>
  <si>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</si>
  <si>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</si>
  <si>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</si>
  <si>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</si>
  <si>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</si>
  <si>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</si>
  <si>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</si>
  <si>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</si>
  <si>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</si>
  <si>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</si>
  <si>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</si>
  <si>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</si>
  <si>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</si>
  <si>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</si>
  <si>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</si>
  <si>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</si>
  <si>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</si>
  <si>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</si>
  <si>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</si>
  <si>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</si>
  <si>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</si>
  <si>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</si>
  <si>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</si>
  <si>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</si>
  <si>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</si>
  <si>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</si>
  <si>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</si>
  <si>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</si>
  <si>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</si>
  <si>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</si>
  <si>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</si>
  <si>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</si>
  <si>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</si>
  <si>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</si>
  <si>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</si>
  <si>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</si>
  <si>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</si>
  <si>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</si>
  <si>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</si>
  <si>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</si>
  <si>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</si>
  <si>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</si>
  <si>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</si>
  <si>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</si>
  <si>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</si>
  <si>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</si>
  <si>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</si>
  <si>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</si>
  <si>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</si>
  <si>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</si>
  <si>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</si>
  <si>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</si>
  <si>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</si>
  <si>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</si>
  <si>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</si>
  <si>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</si>
  <si>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</si>
  <si>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</si>
  <si>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</si>
  <si>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</si>
  <si>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</si>
  <si>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</si>
  <si>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</si>
  <si>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</si>
  <si>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</si>
  <si>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</si>
  <si>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</si>
  <si>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</si>
  <si>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</si>
  <si>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</si>
  <si>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</si>
  <si>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</si>
  <si>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</si>
  <si>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</si>
  <si>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</si>
  <si>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</si>
  <si>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</si>
  <si>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</si>
  <si>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</si>
  <si>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</si>
  <si>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</si>
  <si>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</si>
  <si>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</si>
  <si>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</si>
  <si>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</si>
  <si>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</si>
  <si>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</si>
  <si>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</si>
  <si>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</si>
  <si>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</si>
  <si>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</si>
  <si>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</si>
  <si>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</si>
  <si>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</si>
  <si>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</si>
  <si>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</si>
  <si>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</si>
  <si>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</si>
  <si>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</si>
  <si>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</si>
  <si>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</si>
  <si>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</si>
  <si>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</si>
  <si>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</si>
  <si>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</si>
  <si>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</si>
  <si>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</si>
  <si>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</si>
  <si>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</si>
  <si>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</si>
  <si>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</si>
  <si>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</si>
  <si>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</si>
  <si>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</si>
  <si>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</si>
  <si>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</si>
  <si>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</si>
  <si>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</si>
  <si>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</si>
  <si>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</si>
  <si>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</si>
  <si>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</si>
  <si>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</si>
  <si>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</si>
  <si>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</si>
  <si>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</si>
  <si>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</si>
  <si>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</si>
  <si>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</si>
  <si>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</si>
  <si>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</si>
  <si>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</si>
  <si>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</si>
  <si>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</si>
  <si>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</si>
  <si>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</si>
  <si>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</si>
  <si>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</si>
  <si>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</si>
  <si>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</si>
  <si>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</si>
  <si>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</si>
  <si>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</si>
  <si>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</si>
  <si>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</si>
  <si>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</si>
  <si>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</si>
  <si>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</si>
  <si>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</si>
  <si>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</si>
  <si>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</si>
  <si>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</si>
  <si>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</si>
  <si>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</si>
  <si>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</si>
  <si>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</si>
  <si>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</si>
  <si>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</si>
  <si>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</si>
  <si>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</si>
  <si>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</si>
  <si>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</si>
  <si>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</si>
  <si>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</si>
  <si>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</si>
  <si>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</si>
  <si>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</si>
  <si>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</si>
  <si>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</si>
  <si>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</si>
  <si>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</si>
  <si>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</si>
  <si>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</si>
  <si>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</si>
  <si>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</si>
  <si>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</si>
  <si>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</si>
  <si>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</si>
  <si>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</si>
  <si>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</si>
  <si>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</si>
  <si>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</si>
  <si>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</si>
  <si>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</si>
  <si>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</si>
  <si>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</si>
  <si>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</si>
  <si>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</si>
  <si>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</si>
  <si>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</si>
  <si>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</si>
  <si>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</si>
  <si>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</si>
  <si>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</si>
  <si>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</si>
  <si>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</si>
  <si>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</si>
  <si>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</si>
  <si>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</si>
  <si>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</si>
  <si>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</si>
  <si>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</si>
  <si>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</si>
  <si>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</si>
  <si>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</si>
  <si>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</si>
  <si>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</si>
  <si>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</si>
  <si>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</si>
  <si>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</si>
  <si>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</si>
  <si>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</si>
  <si>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</si>
  <si>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</si>
  <si>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</si>
  <si>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</si>
  <si>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</si>
  <si>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</si>
  <si>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</si>
  <si>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</si>
  <si>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</si>
  <si>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</si>
  <si>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</si>
  <si>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</si>
  <si>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</si>
  <si>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</si>
  <si>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</si>
  <si>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</si>
  <si>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</si>
  <si>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</si>
  <si>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</si>
  <si>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</si>
  <si>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</si>
  <si>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</si>
  <si>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</si>
  <si>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</si>
  <si>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</si>
  <si>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</si>
  <si>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</si>
  <si>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</si>
  <si>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</si>
  <si>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</si>
  <si>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</si>
  <si>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</si>
  <si>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</si>
  <si>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</si>
  <si>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</si>
  <si>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</si>
  <si>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</si>
  <si>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</si>
  <si>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</si>
  <si>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</si>
  <si>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</si>
  <si>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</si>
  <si>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</si>
  <si>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</si>
  <si>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</si>
  <si>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</si>
  <si>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</si>
  <si>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</si>
  <si>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</si>
  <si>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</si>
  <si>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</si>
  <si>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</si>
  <si>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</si>
  <si>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</si>
  <si>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</si>
  <si>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</si>
  <si>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</si>
  <si>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</si>
  <si>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</si>
  <si>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</si>
  <si>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</si>
  <si>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</si>
  <si>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</si>
  <si>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</si>
  <si>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</si>
  <si>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</si>
  <si>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</si>
  <si>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</si>
  <si>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</si>
  <si>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</si>
  <si>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</si>
  <si>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</si>
  <si>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</si>
  <si>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</si>
  <si>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</si>
  <si>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</si>
  <si>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</si>
  <si>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</si>
  <si>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</si>
  <si>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</si>
  <si>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</si>
  <si>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</si>
  <si>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</si>
  <si>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</si>
  <si>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</si>
  <si>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</si>
  <si>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</si>
  <si>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</si>
  <si>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</si>
  <si>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</si>
  <si>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</si>
  <si>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</si>
  <si>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</si>
  <si>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</si>
  <si>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</si>
  <si>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</si>
  <si>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</si>
  <si>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</si>
  <si>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</si>
  <si>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</si>
  <si>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</si>
  <si>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</si>
  <si>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</si>
  <si>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</si>
  <si>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</si>
  <si>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</si>
  <si>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</si>
  <si>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</si>
  <si>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</si>
  <si>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</si>
  <si>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</si>
  <si>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</si>
  <si>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</si>
  <si>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</si>
  <si>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</si>
  <si>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</si>
  <si>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</si>
  <si>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</si>
  <si>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</si>
  <si>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</si>
  <si>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</si>
  <si>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</si>
  <si>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</si>
  <si>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</si>
  <si>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</si>
  <si>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</si>
  <si>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</si>
  <si>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</si>
  <si>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</si>
  <si>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</si>
  <si>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</si>
  <si>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</si>
  <si>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</si>
  <si>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</si>
  <si>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</si>
  <si>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</si>
  <si>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</si>
  <si>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</si>
  <si>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</si>
  <si>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</si>
  <si>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</si>
  <si>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</si>
  <si>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</si>
  <si>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</si>
  <si>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</si>
  <si>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</si>
  <si>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</si>
  <si>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</si>
  <si>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</si>
  <si>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</si>
  <si>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</si>
  <si>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</si>
  <si>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</si>
  <si>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</si>
  <si>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</si>
  <si>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</si>
  <si>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</si>
  <si>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</si>
  <si>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</si>
  <si>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</si>
  <si>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</si>
  <si>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</si>
  <si>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</si>
  <si>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</si>
  <si>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</si>
  <si>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</si>
  <si>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</si>
  <si>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</si>
  <si>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</si>
  <si>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</si>
  <si>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</si>
  <si>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</si>
  <si>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</si>
  <si>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</si>
  <si>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</si>
  <si>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</si>
  <si>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</si>
  <si>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</si>
  <si>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</si>
  <si>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</si>
  <si>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</si>
  <si>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</si>
  <si>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</si>
  <si>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</si>
  <si>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</si>
  <si>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</si>
  <si>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</si>
  <si>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</si>
  <si>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</si>
  <si>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</si>
  <si>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</si>
  <si>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</si>
  <si>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</si>
  <si>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</si>
  <si>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</si>
  <si>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</si>
  <si>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</si>
  <si>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</si>
  <si>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</si>
  <si>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</si>
  <si>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</si>
  <si>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</si>
  <si>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</si>
  <si>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</si>
  <si>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</si>
  <si>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</si>
  <si>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</si>
  <si>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</si>
  <si>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</si>
  <si>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</si>
  <si>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</si>
  <si>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</si>
  <si>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</si>
  <si>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</si>
  <si>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</si>
  <si>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</si>
  <si>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</si>
  <si>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</si>
  <si>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</si>
  <si>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</si>
  <si>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</si>
  <si>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</si>
  <si>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</si>
  <si>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</si>
  <si>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</si>
  <si>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</si>
  <si>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</si>
  <si>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</si>
  <si>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</si>
  <si>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</si>
  <si>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</si>
  <si>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</si>
  <si>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</si>
  <si>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</si>
  <si>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</si>
  <si>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</si>
  <si>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</si>
  <si>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</si>
  <si>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</si>
  <si>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</si>
  <si>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</si>
  <si>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</si>
  <si>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</si>
  <si>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</si>
  <si>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</si>
  <si>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</si>
  <si>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</si>
  <si>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</si>
  <si>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</si>
  <si>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</si>
  <si>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</si>
  <si>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</si>
  <si>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</si>
  <si>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</si>
  <si>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</si>
  <si>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</si>
  <si>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</si>
  <si>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</si>
  <si>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</si>
  <si>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</si>
  <si>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</si>
  <si>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</si>
  <si>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</si>
  <si>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</si>
  <si>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</si>
  <si>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</si>
  <si>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</si>
  <si>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</si>
  <si>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</si>
  <si>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</si>
  <si>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</si>
  <si>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</si>
  <si>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</si>
  <si>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</si>
  <si>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</si>
  <si>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</si>
  <si>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</si>
  <si>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</si>
  <si>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</si>
  <si>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</si>
  <si>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</si>
  <si>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</si>
  <si>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</si>
  <si>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</si>
  <si>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</si>
  <si>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</si>
  <si>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</si>
  <si>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</si>
  <si>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</si>
  <si>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</si>
  <si>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</si>
  <si>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</si>
  <si>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</si>
  <si>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</si>
  <si>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</si>
  <si>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</si>
  <si>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</si>
  <si>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</si>
  <si>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</si>
  <si>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</si>
  <si>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</si>
  <si>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</si>
  <si>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</si>
  <si>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</si>
  <si>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</si>
  <si>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</si>
  <si>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</si>
  <si>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</si>
  <si>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</si>
  <si>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</si>
  <si>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</si>
  <si>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</si>
  <si>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</si>
  <si>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</si>
  <si>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</si>
  <si>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</si>
  <si>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</si>
  <si>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</si>
  <si>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</si>
  <si>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</si>
  <si>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</si>
  <si>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</si>
  <si>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</si>
  <si>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</si>
  <si>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</si>
  <si>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</si>
  <si>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</si>
  <si>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</si>
  <si>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</si>
  <si>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</si>
  <si>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</si>
  <si>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</si>
  <si>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</si>
  <si>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</si>
  <si>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</si>
  <si>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</si>
  <si>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</si>
  <si>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</si>
  <si>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</si>
  <si>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</si>
  <si>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</si>
  <si>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</si>
  <si>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</si>
  <si>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</si>
  <si>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</si>
  <si>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</si>
  <si>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</si>
  <si>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</si>
  <si>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</si>
  <si>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</si>
  <si>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</si>
  <si>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</si>
  <si>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</si>
  <si>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</si>
  <si>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</si>
  <si>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</si>
  <si>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</si>
  <si>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</si>
  <si>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</si>
  <si>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</si>
  <si>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</si>
  <si>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</si>
  <si>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</si>
  <si>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</si>
  <si>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</si>
  <si>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</si>
  <si>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</si>
  <si>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</si>
  <si>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</si>
  <si>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</si>
  <si>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</si>
  <si>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</si>
  <si>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</si>
  <si>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</si>
  <si>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</si>
  <si>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</si>
  <si>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</si>
  <si>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</si>
  <si>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</si>
  <si>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</si>
  <si>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</si>
  <si>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</si>
  <si>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</si>
  <si>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</si>
  <si>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</si>
  <si>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</si>
  <si>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</si>
  <si>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</si>
  <si>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</si>
  <si>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</si>
  <si>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</si>
  <si>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</si>
  <si>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</si>
  <si>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</si>
  <si>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</si>
  <si>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</si>
  <si>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</si>
  <si>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</si>
  <si>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</si>
  <si>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</si>
  <si>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</si>
  <si>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</si>
  <si>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</si>
  <si>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</si>
  <si>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</si>
  <si>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</si>
  <si>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</si>
  <si>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</si>
  <si>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</si>
  <si>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</si>
  <si>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</si>
  <si>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</si>
  <si>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</si>
  <si>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</si>
  <si>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</si>
  <si>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</si>
  <si>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</si>
  <si>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</si>
  <si>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</si>
  <si>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</si>
  <si>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</si>
  <si>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</si>
  <si>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</si>
  <si>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</si>
  <si>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</si>
  <si>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</si>
  <si>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</si>
  <si>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</si>
  <si>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</si>
  <si>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</si>
  <si>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</si>
  <si>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</si>
  <si>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</si>
  <si>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</si>
  <si>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</si>
  <si>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</si>
  <si>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</si>
  <si>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</si>
  <si>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</si>
  <si>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</si>
  <si>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</si>
  <si>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</si>
  <si>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</si>
  <si>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</si>
  <si>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</si>
  <si>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</si>
  <si>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</si>
  <si>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</si>
  <si>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</si>
  <si>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</si>
  <si>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</si>
  <si>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</si>
  <si>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</si>
  <si>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</si>
  <si>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</si>
  <si>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</si>
  <si>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</si>
  <si>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</si>
  <si>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</si>
  <si>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</si>
  <si>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</si>
  <si>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</si>
  <si>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</si>
  <si>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</si>
  <si>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</si>
  <si>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</si>
  <si>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</si>
  <si>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</si>
  <si>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</si>
  <si>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</si>
  <si>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</si>
  <si>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</si>
  <si>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</si>
  <si>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</si>
  <si>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</si>
  <si>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</si>
  <si>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</si>
  <si>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</si>
  <si>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</si>
  <si>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</si>
  <si>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</si>
  <si>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</si>
  <si>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</si>
  <si>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</si>
  <si>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</si>
  <si>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</si>
  <si>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</si>
  <si>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</si>
  <si>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</si>
  <si>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</si>
  <si>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</si>
  <si>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</si>
  <si>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</si>
  <si>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</si>
  <si>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</si>
  <si>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</si>
  <si>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</si>
  <si>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</si>
  <si>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</si>
  <si>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</si>
  <si>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</si>
  <si>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</si>
  <si>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</si>
  <si>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</si>
  <si>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</si>
  <si>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</si>
  <si>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</si>
  <si>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</si>
  <si>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</si>
  <si>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</si>
  <si>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</si>
  <si>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</si>
  <si>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</si>
  <si>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</si>
  <si>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</si>
  <si>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</si>
  <si>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</si>
  <si>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</si>
  <si>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</si>
  <si>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</si>
  <si>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</si>
  <si>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</si>
  <si>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</si>
  <si>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</si>
  <si>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</si>
  <si>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</si>
  <si>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</si>
  <si>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</si>
  <si>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</si>
  <si>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</si>
  <si>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</si>
  <si>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</si>
  <si>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</si>
  <si>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</si>
  <si>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</si>
  <si>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</si>
  <si>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</si>
  <si>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</si>
  <si>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</si>
  <si>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</si>
  <si>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</si>
  <si>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</si>
  <si>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</si>
  <si>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</si>
  <si>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</si>
  <si>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</si>
  <si>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</si>
  <si>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</si>
  <si>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</si>
  <si>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</si>
  <si>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</si>
  <si>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</si>
  <si>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</si>
  <si>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</si>
  <si>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</si>
  <si>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</si>
  <si>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</si>
  <si>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</si>
  <si>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</si>
  <si>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</si>
  <si>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</si>
  <si>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</si>
  <si>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</si>
  <si>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</si>
  <si>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</si>
  <si>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</si>
  <si>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</si>
  <si>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</si>
  <si>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</si>
  <si>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</si>
  <si>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</si>
  <si>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</si>
  <si>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</si>
  <si>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</si>
  <si>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</si>
  <si>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</si>
  <si>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</si>
  <si>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</si>
  <si>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</si>
  <si>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</si>
  <si>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</si>
  <si>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</si>
  <si>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</si>
  <si>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</si>
  <si>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</si>
  <si>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</si>
  <si>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</si>
  <si>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</si>
  <si>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</si>
  <si>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</si>
  <si>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</si>
  <si>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</si>
  <si>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</si>
  <si>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</si>
  <si>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</si>
  <si>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</si>
  <si>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</si>
  <si>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</si>
  <si>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</si>
  <si>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</si>
  <si>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</si>
  <si>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</si>
  <si>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</si>
  <si>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</si>
  <si>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</si>
  <si>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</si>
  <si>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</si>
  <si>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</si>
  <si>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</si>
  <si>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</si>
  <si>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</si>
  <si>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</si>
  <si>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</si>
  <si>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</si>
  <si>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</si>
  <si>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</si>
  <si>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</si>
  <si>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</si>
  <si>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</si>
  <si>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</si>
  <si>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</si>
  <si>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</si>
  <si>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</si>
  <si>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</si>
  <si>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</si>
  <si>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</si>
  <si>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</si>
  <si>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</si>
  <si>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</si>
  <si>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</si>
  <si>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</si>
  <si>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</si>
  <si>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</si>
  <si>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</si>
  <si>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</si>
  <si>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</si>
  <si>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</si>
  <si>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</si>
  <si>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</si>
  <si>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</si>
  <si>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</si>
  <si>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</si>
  <si>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</si>
  <si>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</si>
  <si>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</si>
  <si>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</si>
  <si>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</si>
  <si>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</si>
  <si>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</si>
  <si>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</si>
  <si>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</si>
  <si>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</si>
  <si>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</si>
  <si>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</si>
  <si>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</si>
  <si>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</si>
  <si>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</si>
  <si>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</si>
  <si>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</si>
  <si>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</si>
  <si>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</si>
  <si>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</si>
  <si>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</si>
  <si>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</si>
  <si>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</si>
  <si>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</si>
  <si>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</si>
  <si>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</si>
  <si>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</si>
  <si>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</si>
  <si>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</si>
  <si>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</si>
  <si>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</si>
  <si>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</si>
  <si>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</si>
  <si>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</si>
  <si>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</si>
  <si>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</si>
  <si>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</si>
  <si>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</si>
  <si>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</si>
  <si>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</si>
  <si>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</si>
  <si>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</si>
  <si>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</si>
  <si>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</si>
  <si>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</si>
  <si>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</si>
  <si>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</si>
  <si>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</si>
  <si>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</si>
  <si>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</si>
  <si>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</si>
  <si>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</si>
  <si>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</si>
  <si>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</si>
  <si>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</si>
  <si>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</si>
  <si>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</si>
  <si>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</si>
  <si>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</si>
  <si>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</si>
  <si>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</si>
  <si>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</si>
  <si>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</si>
  <si>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</si>
  <si>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</si>
  <si>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</si>
  <si>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</si>
  <si>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</si>
  <si>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</si>
  <si>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</si>
  <si>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</si>
  <si>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</si>
  <si>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</si>
  <si>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</si>
  <si>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</si>
  <si>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</si>
  <si>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</si>
  <si>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</si>
  <si>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</si>
  <si>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</si>
  <si>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</si>
  <si>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</si>
  <si>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</si>
  <si>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</si>
  <si>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</si>
  <si>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</si>
  <si>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</si>
  <si>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</si>
  <si>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</si>
  <si>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</si>
  <si>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</si>
  <si>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</si>
  <si>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</si>
  <si>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</si>
  <si>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</si>
  <si>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</si>
  <si>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</si>
  <si>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</si>
  <si>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</si>
  <si>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</si>
  <si>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</si>
  <si>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</si>
  <si>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</si>
  <si>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</si>
  <si>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</si>
  <si>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</si>
  <si>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</si>
  <si>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</si>
  <si>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</si>
  <si>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</si>
  <si>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</si>
  <si>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</si>
  <si>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</si>
  <si>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</si>
  <si>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</si>
  <si>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</si>
  <si>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</si>
  <si>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</si>
  <si>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</si>
  <si>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</si>
  <si>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</si>
  <si>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</si>
  <si>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</si>
  <si>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</si>
  <si>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</si>
  <si>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</si>
  <si>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</si>
  <si>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</si>
  <si>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</si>
  <si>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</si>
  <si>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</si>
  <si>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</si>
  <si>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</si>
  <si>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</si>
  <si>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</si>
  <si>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</si>
  <si>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</si>
  <si>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</si>
  <si>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</si>
  <si>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</si>
  <si>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</si>
  <si>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</si>
  <si>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</si>
  <si>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</si>
  <si>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</si>
  <si>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</si>
  <si>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</si>
  <si>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</si>
  <si>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</si>
  <si>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</si>
  <si>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</si>
  <si>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</si>
  <si>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</si>
  <si>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</si>
  <si>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</si>
  <si>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</si>
  <si>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</si>
  <si>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</si>
  <si>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</si>
  <si>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</si>
  <si>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</si>
  <si>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</si>
  <si>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</si>
  <si>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</si>
  <si>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</si>
  <si>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</si>
  <si>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</si>
  <si>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</si>
  <si>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</si>
  <si>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</si>
  <si>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</si>
  <si>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</si>
  <si>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</si>
  <si>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</si>
  <si>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</si>
  <si>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</si>
  <si>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</si>
  <si>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</si>
  <si>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</si>
  <si>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</si>
  <si>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</si>
  <si>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</si>
  <si>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</si>
  <si>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</si>
  <si>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</si>
  <si>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</si>
  <si>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</si>
  <si>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</si>
  <si>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</si>
  <si>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</si>
  <si>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</si>
  <si>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</si>
  <si>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</si>
  <si>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</si>
  <si>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</si>
  <si>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</si>
  <si>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</si>
  <si>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</si>
  <si>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</si>
  <si>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</si>
  <si>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</si>
  <si>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</si>
  <si>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</si>
  <si>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</si>
  <si>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</si>
  <si>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</si>
  <si>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</si>
  <si>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</si>
  <si>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</si>
  <si>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</si>
  <si>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</si>
  <si>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</si>
  <si>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</si>
  <si>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</si>
  <si>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</si>
  <si>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</si>
  <si>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</si>
  <si>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</si>
  <si>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</si>
  <si>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</si>
  <si>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</si>
  <si>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</si>
  <si>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</si>
  <si>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</si>
  <si>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</si>
  <si>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</si>
  <si>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</si>
  <si>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</si>
  <si>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</si>
  <si>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</si>
  <si>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</si>
  <si>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</si>
  <si>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</si>
  <si>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</si>
  <si>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</si>
  <si>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</si>
  <si>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</si>
  <si>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</si>
  <si>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</si>
  <si>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</si>
  <si>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</si>
  <si>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</si>
  <si>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</si>
  <si>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</si>
  <si>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</si>
  <si>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</si>
  <si>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</si>
  <si>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</si>
  <si>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</si>
  <si>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</si>
  <si>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</si>
  <si>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</si>
  <si>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</si>
  <si>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</si>
  <si>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</si>
  <si>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</si>
  <si>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</si>
  <si>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</si>
  <si>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</si>
  <si>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</si>
  <si>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</si>
  <si>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</si>
  <si>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</si>
  <si>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</si>
  <si>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</si>
  <si>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</si>
  <si>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</si>
  <si>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</si>
  <si>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</si>
  <si>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</si>
  <si>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</si>
  <si>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</si>
  <si>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</si>
  <si>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</si>
  <si>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</si>
  <si>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</si>
  <si>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</si>
  <si>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</si>
  <si>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</si>
  <si>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</si>
  <si>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</si>
  <si>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</si>
  <si>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</si>
  <si>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</si>
  <si>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</si>
  <si>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</si>
  <si>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</si>
  <si>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</si>
  <si>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</si>
  <si>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</si>
  <si>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</si>
  <si>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</si>
  <si>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</si>
  <si>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</si>
  <si>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</si>
  <si>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</si>
  <si>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</si>
  <si>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</si>
  <si>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</si>
  <si>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</si>
  <si>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</si>
  <si>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</si>
  <si>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</si>
  <si>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</si>
  <si>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</si>
  <si>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</si>
  <si>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</si>
  <si>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</si>
  <si>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</si>
  <si>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</si>
  <si>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</si>
  <si>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</si>
  <si>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</si>
  <si>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</si>
  <si>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</si>
  <si>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</si>
  <si>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</si>
  <si>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</si>
  <si>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</si>
  <si>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</si>
  <si>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</si>
  <si>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</si>
  <si>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</si>
  <si>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</si>
  <si>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</si>
  <si>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</si>
  <si>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</si>
  <si>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</si>
  <si>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</si>
  <si>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</si>
  <si>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</si>
  <si>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</si>
  <si>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</si>
  <si>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</si>
  <si>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</si>
  <si>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</si>
  <si>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</si>
  <si>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</si>
  <si>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</si>
  <si>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</si>
  <si>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</si>
  <si>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</si>
  <si>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</si>
  <si>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</si>
  <si>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</si>
  <si>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</si>
  <si>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</si>
  <si>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</si>
  <si>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</si>
  <si>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</si>
  <si>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</si>
  <si>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</si>
  <si>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</si>
  <si>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</si>
  <si>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</si>
  <si>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</si>
  <si>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</si>
  <si>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</si>
  <si>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</si>
  <si>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</si>
  <si>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</si>
  <si>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</si>
  <si>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</si>
  <si>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</si>
  <si>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</si>
  <si>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</si>
  <si>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</si>
  <si>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</si>
  <si>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</si>
  <si>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</si>
  <si>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</si>
  <si>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</si>
  <si>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</si>
  <si>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</si>
  <si>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</si>
  <si>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</si>
  <si>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</si>
  <si>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</si>
  <si>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</si>
  <si>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</si>
  <si>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</si>
  <si>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</si>
  <si>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</si>
  <si>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</si>
  <si>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</si>
  <si>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</si>
  <si>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</si>
  <si>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</si>
  <si>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</si>
  <si>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</si>
  <si>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</si>
  <si>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</si>
  <si>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</si>
  <si>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</si>
  <si>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</si>
  <si>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</si>
  <si>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</si>
  <si>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</si>
  <si>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</si>
  <si>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</si>
  <si>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</si>
  <si>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</si>
  <si>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</si>
  <si>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</si>
  <si>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</si>
  <si>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</si>
  <si>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</si>
  <si>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</si>
  <si>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</si>
  <si>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</si>
  <si>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</si>
  <si>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</si>
  <si>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</si>
  <si>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</si>
  <si>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</si>
  <si>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</si>
  <si>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</si>
  <si>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</si>
  <si>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</si>
  <si>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</si>
  <si>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</si>
  <si>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</si>
  <si>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</si>
  <si>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</si>
  <si>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</si>
  <si>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</si>
  <si>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</si>
  <si>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</si>
  <si>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</si>
  <si>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</si>
  <si>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</si>
  <si>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</si>
  <si>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</si>
  <si>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</si>
  <si>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</si>
  <si>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</si>
  <si>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</si>
  <si>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</si>
  <si>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</si>
  <si>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</si>
  <si>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</si>
  <si>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</si>
  <si>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</si>
  <si>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</si>
  <si>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</si>
  <si>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</si>
  <si>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</si>
  <si>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</si>
  <si>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</si>
  <si>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</si>
  <si>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</si>
  <si>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</si>
  <si>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</si>
  <si>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</si>
  <si>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</si>
  <si>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</si>
  <si>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</si>
  <si>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</si>
  <si>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</si>
  <si>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</si>
  <si>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</si>
  <si>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</si>
  <si>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</si>
  <si>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</si>
  <si>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</si>
  <si>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</si>
  <si>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</si>
  <si>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</si>
  <si>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</si>
  <si>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</si>
  <si>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</si>
  <si>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</si>
  <si>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</si>
  <si>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</si>
  <si>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</si>
  <si>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</si>
  <si>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</si>
  <si>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</si>
  <si>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</si>
  <si>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</si>
  <si>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</si>
  <si>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</si>
  <si>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</si>
  <si>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</si>
  <si>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</si>
  <si>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</si>
  <si>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</si>
  <si>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</si>
  <si>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</si>
  <si>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</si>
  <si>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</si>
  <si>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</si>
  <si>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</si>
  <si>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</si>
  <si>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</si>
  <si>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</si>
  <si>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</si>
  <si>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</si>
  <si>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</si>
  <si>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</si>
  <si>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</si>
  <si>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</si>
  <si>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</si>
  <si>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</si>
  <si>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</si>
  <si>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</si>
  <si>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</si>
  <si>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</si>
  <si>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</si>
  <si>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</si>
  <si>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</si>
  <si>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</si>
  <si>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</si>
  <si>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</si>
  <si>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</si>
  <si>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</si>
  <si>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</si>
  <si>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</si>
  <si>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</si>
  <si>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</si>
  <si>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</si>
  <si>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</si>
  <si>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</si>
  <si>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</si>
  <si>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</si>
  <si>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</si>
  <si>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</si>
  <si>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</si>
  <si>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</si>
  <si>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</si>
  <si>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</si>
  <si>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</si>
  <si>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</si>
  <si>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</si>
  <si>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</si>
  <si>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</si>
  <si>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</si>
  <si>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</si>
  <si>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</si>
  <si>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</si>
  <si>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</si>
  <si>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</si>
  <si>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</si>
  <si>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</si>
  <si>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</si>
  <si>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</si>
  <si>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</si>
  <si>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</si>
  <si>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</si>
  <si>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</si>
  <si>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</si>
  <si>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</si>
  <si>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</si>
  <si>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</si>
  <si>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</si>
  <si>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</si>
  <si>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</si>
  <si>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</si>
  <si>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</si>
  <si>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</si>
  <si>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</si>
  <si>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</si>
  <si>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</si>
  <si>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</si>
  <si>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</si>
  <si>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</si>
  <si>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</si>
  <si>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</si>
  <si>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</si>
  <si>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</si>
  <si>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</si>
  <si>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</si>
  <si>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</si>
  <si>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</si>
  <si>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</si>
  <si>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</si>
  <si>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</si>
  <si>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</si>
  <si>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</si>
  <si>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</si>
  <si>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</si>
  <si>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</si>
  <si>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</si>
  <si>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</si>
  <si>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</si>
  <si>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</si>
  <si>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</si>
  <si>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</si>
  <si>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</si>
  <si>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</si>
  <si>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</si>
  <si>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</si>
  <si>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</si>
  <si>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</si>
  <si>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</si>
  <si>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</si>
  <si>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</si>
  <si>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</si>
  <si>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</si>
  <si>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</si>
  <si>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</si>
  <si>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</si>
  <si>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</si>
  <si>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</si>
  <si>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</si>
  <si>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</si>
  <si>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</si>
  <si>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</si>
  <si>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</si>
  <si>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</si>
  <si>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</si>
  <si>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</si>
  <si>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</si>
  <si>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</si>
  <si>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</si>
  <si>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</si>
  <si>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</si>
  <si>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</si>
  <si>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</si>
  <si>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</si>
  <si>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</si>
  <si>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</si>
  <si>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</si>
  <si>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</si>
  <si>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</si>
  <si>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</si>
  <si>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</si>
  <si>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</si>
  <si>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</si>
  <si>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</si>
  <si>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</si>
  <si>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</si>
  <si>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</si>
  <si>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</si>
  <si>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</si>
  <si>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</si>
  <si>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</si>
  <si>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</si>
  <si>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</si>
  <si>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</si>
  <si>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</si>
  <si>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</si>
  <si>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</si>
  <si>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</si>
  <si>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</si>
  <si>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</si>
  <si>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</si>
  <si>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</si>
  <si>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</si>
  <si>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</si>
  <si>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</si>
  <si>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</si>
  <si>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</si>
  <si>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</si>
  <si>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</si>
  <si>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</si>
  <si>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</si>
  <si>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</si>
  <si>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</si>
  <si>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</si>
  <si>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</si>
  <si>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</si>
  <si>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</si>
  <si>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</si>
  <si>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</si>
  <si>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</si>
  <si>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</si>
  <si>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</si>
  <si>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</si>
  <si>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</si>
  <si>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</si>
  <si>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</si>
  <si>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</si>
  <si>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</si>
  <si>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</si>
  <si>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</si>
  <si>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</si>
  <si>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</si>
  <si>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</si>
  <si>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</si>
  <si>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</si>
  <si>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</si>
  <si>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</si>
  <si>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</si>
  <si>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</si>
  <si>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</si>
  <si>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</si>
  <si>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</si>
  <si>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</si>
  <si>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</si>
  <si>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</si>
  <si>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</si>
  <si>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</si>
  <si>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</si>
  <si>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</si>
  <si>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</si>
  <si>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</si>
  <si>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</si>
  <si>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</si>
  <si>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</si>
  <si>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</si>
  <si>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</si>
  <si>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</si>
  <si>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</si>
  <si>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</si>
  <si>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</si>
  <si>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</si>
  <si>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</si>
  <si>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</si>
  <si>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</si>
  <si>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</si>
  <si>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</si>
  <si>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</si>
  <si>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</si>
  <si>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</si>
  <si>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</si>
  <si>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</si>
  <si>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</si>
  <si>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</si>
  <si>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</si>
  <si>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</si>
  <si>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</si>
  <si>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</si>
  <si>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</si>
  <si>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</si>
  <si>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</si>
  <si>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</si>
  <si>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</si>
  <si>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</si>
  <si>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</si>
  <si>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</si>
  <si>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</si>
  <si>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</si>
  <si>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</si>
  <si>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</si>
  <si>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</si>
  <si>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</si>
  <si>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</si>
  <si>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</si>
  <si>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</si>
  <si>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</si>
  <si>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</si>
  <si>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</si>
  <si>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</si>
  <si>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</si>
  <si>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</si>
  <si>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</si>
  <si>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</si>
  <si>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</si>
  <si>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</si>
  <si>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</si>
  <si>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</si>
  <si>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</si>
  <si>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</si>
  <si>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</si>
  <si>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</si>
  <si>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</si>
  <si>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</si>
  <si>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</si>
  <si>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</si>
  <si>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</si>
  <si>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</si>
  <si>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</si>
  <si>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</si>
  <si>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</si>
  <si>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</si>
  <si>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</si>
  <si>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</si>
  <si>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</si>
  <si>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</si>
  <si>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</si>
  <si>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</si>
  <si>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</si>
  <si>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</si>
  <si>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</si>
  <si>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</si>
  <si>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</si>
  <si>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</si>
  <si>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</si>
  <si>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</si>
  <si>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</si>
  <si>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</si>
  <si>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</si>
  <si>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</si>
  <si>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</si>
  <si>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</si>
  <si>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</si>
  <si>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</si>
  <si>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</si>
  <si>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</si>
  <si>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</si>
  <si>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</si>
  <si>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</si>
  <si>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</si>
  <si>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</si>
  <si>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</si>
  <si>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</si>
  <si>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</si>
  <si>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</si>
  <si>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</si>
  <si>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</si>
  <si>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</si>
  <si>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</si>
  <si>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</si>
  <si>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</si>
  <si>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</si>
  <si>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</si>
  <si>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</si>
  <si>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</si>
  <si>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</si>
  <si>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</si>
  <si>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</si>
  <si>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</si>
  <si>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</si>
  <si>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</si>
  <si>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</si>
  <si>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</si>
  <si>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</si>
  <si>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</si>
  <si>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</si>
  <si>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</si>
  <si>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</si>
  <si>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</si>
  <si>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</si>
  <si>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</si>
  <si>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</si>
  <si>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</si>
  <si>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</si>
  <si>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</si>
  <si>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</si>
  <si>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</si>
  <si>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</si>
  <si>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</si>
  <si>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</si>
  <si>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</si>
  <si>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</si>
  <si>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</si>
  <si>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</si>
  <si>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</si>
  <si>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</si>
  <si>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</si>
  <si>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</si>
  <si>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</si>
  <si>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</si>
  <si>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</si>
  <si>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</si>
  <si>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</si>
  <si>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</si>
  <si>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</si>
  <si>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</si>
  <si>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</si>
  <si>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</si>
  <si>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</si>
  <si>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</si>
  <si>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</si>
  <si>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</si>
  <si>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</si>
  <si>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</si>
  <si>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</si>
  <si>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</si>
  <si>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</si>
  <si>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</si>
  <si>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</si>
  <si>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</si>
  <si>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</si>
  <si>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</si>
  <si>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</si>
  <si>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</si>
  <si>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</si>
  <si>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</si>
  <si>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</si>
  <si>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</si>
  <si>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</si>
  <si>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</si>
  <si>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</si>
  <si>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</si>
  <si>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</si>
  <si>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</si>
  <si>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</si>
  <si>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</si>
  <si>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</si>
  <si>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</si>
  <si>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</si>
  <si>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</si>
  <si>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</si>
  <si>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</si>
  <si>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</si>
  <si>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</si>
  <si>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</si>
  <si>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</si>
  <si>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</si>
  <si>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</si>
  <si>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</si>
  <si>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</si>
  <si>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</si>
  <si>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</si>
  <si>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</si>
  <si>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</si>
  <si>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</si>
  <si>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</si>
  <si>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</si>
  <si>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</si>
  <si>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</si>
  <si>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</si>
  <si>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</si>
  <si>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</si>
  <si>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</si>
  <si>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</si>
  <si>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</si>
  <si>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</si>
  <si>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</si>
  <si>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</si>
  <si>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</si>
  <si>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</si>
  <si>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</si>
  <si>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</si>
  <si>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</si>
  <si>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</si>
  <si>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</si>
  <si>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</si>
  <si>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</si>
  <si>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</si>
  <si>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</si>
  <si>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</si>
  <si>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</si>
  <si>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</si>
  <si>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</si>
  <si>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</si>
  <si>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</si>
  <si>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</si>
  <si>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</si>
  <si>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</si>
  <si>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</si>
  <si>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</si>
  <si>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</si>
  <si>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</si>
  <si>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</si>
  <si>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</si>
  <si>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</si>
  <si>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</si>
  <si>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</si>
  <si>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</si>
  <si>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</si>
  <si>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</si>
  <si>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</si>
  <si>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</si>
  <si>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</si>
  <si>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</si>
  <si>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</si>
  <si>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</si>
  <si>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</si>
  <si>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</si>
  <si>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</si>
  <si>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</si>
  <si>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</si>
  <si>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</si>
  <si>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</si>
  <si>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</si>
  <si>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</si>
  <si>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</si>
  <si>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</si>
  <si>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</si>
  <si>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</si>
  <si>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</si>
  <si>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</si>
  <si>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</si>
  <si>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</si>
  <si>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</si>
  <si>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</si>
  <si>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</si>
  <si>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</si>
  <si>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</si>
  <si>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</si>
  <si>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</si>
  <si>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</si>
  <si>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</si>
  <si>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</si>
  <si>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</si>
  <si>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</si>
  <si>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</si>
  <si>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</si>
  <si>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</si>
  <si>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</si>
  <si>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</si>
  <si>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</si>
  <si>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</si>
  <si>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</si>
  <si>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</si>
  <si>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</si>
  <si>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</si>
  <si>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</si>
  <si>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</si>
  <si>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</si>
  <si>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</si>
  <si>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</si>
  <si>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</si>
  <si>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</si>
  <si>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</si>
  <si>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</si>
  <si>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</si>
  <si>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</si>
  <si>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</si>
  <si>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</si>
  <si>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</si>
  <si>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</si>
  <si>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</si>
  <si>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</si>
  <si>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</si>
  <si>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</si>
  <si>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</si>
  <si>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</si>
  <si>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</si>
  <si>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</si>
  <si>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</si>
  <si>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</si>
  <si>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</si>
  <si>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</si>
  <si>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</si>
  <si>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</si>
  <si>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</si>
  <si>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</si>
  <si>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</si>
  <si>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</si>
  <si>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</si>
  <si>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</si>
  <si>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</si>
  <si>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</si>
  <si>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</si>
  <si>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</si>
  <si>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</si>
  <si>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</si>
  <si>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</si>
  <si>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</si>
  <si>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</si>
  <si>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</si>
  <si>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</si>
  <si>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</si>
  <si>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</si>
  <si>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</si>
  <si>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</si>
  <si>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</si>
  <si>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</si>
  <si>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</si>
  <si>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</si>
  <si>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</si>
  <si>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</si>
  <si>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</si>
  <si>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</si>
  <si>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</si>
  <si>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</si>
  <si>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</si>
  <si>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</si>
  <si>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</si>
  <si>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</si>
  <si>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</si>
  <si>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</si>
  <si>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</si>
  <si>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</si>
  <si>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</si>
  <si>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</si>
  <si>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</si>
  <si>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</si>
  <si>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</si>
  <si>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</si>
  <si>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</si>
  <si>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</si>
  <si>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</si>
  <si>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</si>
  <si>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</si>
  <si>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</si>
  <si>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</si>
  <si>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</si>
  <si>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</si>
  <si>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</si>
  <si>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</si>
  <si>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</si>
  <si>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</si>
  <si>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</si>
  <si>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</si>
  <si>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</si>
  <si>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</si>
  <si>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</si>
  <si>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</si>
  <si>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</si>
  <si>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</si>
  <si>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</si>
  <si>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</si>
  <si>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</si>
  <si>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</si>
  <si>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</si>
  <si>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</si>
  <si>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</si>
  <si>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</si>
  <si>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</si>
  <si>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</si>
  <si>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</si>
  <si>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</si>
  <si>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</si>
  <si>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</si>
  <si>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</si>
  <si>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</si>
  <si>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</si>
  <si>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</si>
  <si>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</si>
  <si>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</si>
  <si>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</si>
  <si>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</si>
  <si>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</si>
  <si>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</si>
  <si>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</si>
  <si>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</si>
  <si>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</si>
  <si>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</si>
  <si>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</si>
  <si>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</si>
  <si>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</si>
  <si>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</si>
  <si>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</si>
  <si>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</si>
  <si>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</si>
  <si>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</si>
  <si>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</si>
  <si>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</si>
  <si>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</si>
  <si>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</si>
  <si>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</si>
  <si>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</si>
  <si>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</si>
  <si>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</si>
  <si>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</si>
  <si>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</si>
  <si>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</si>
  <si>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</si>
  <si>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</si>
  <si>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</si>
  <si>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</si>
  <si>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</si>
  <si>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</si>
  <si>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</si>
  <si>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</si>
  <si>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</si>
  <si>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</si>
  <si>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</si>
  <si>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</si>
  <si>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</si>
  <si>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</si>
  <si>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</si>
  <si>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</si>
  <si>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</si>
  <si>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</si>
  <si>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</si>
  <si>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</si>
  <si>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</si>
  <si>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</si>
  <si>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</si>
  <si>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</si>
  <si>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</si>
  <si>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</si>
  <si>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</si>
  <si>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</si>
  <si>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</si>
  <si>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</si>
  <si>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</si>
  <si>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</si>
  <si>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</si>
  <si>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</si>
  <si>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</si>
  <si>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</si>
  <si>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</si>
  <si>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</si>
  <si>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</si>
  <si>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</si>
  <si>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</si>
  <si>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</si>
  <si>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</si>
  <si>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</si>
  <si>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</si>
  <si>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</si>
  <si>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</si>
  <si>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</si>
  <si>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</si>
  <si>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</si>
  <si>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</si>
  <si>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</si>
  <si>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</si>
  <si>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</si>
  <si>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</si>
  <si>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</si>
  <si>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</si>
  <si>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</si>
  <si>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</si>
  <si>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</si>
  <si>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</si>
  <si>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</si>
  <si>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</si>
  <si>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</si>
  <si>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</si>
  <si>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</si>
  <si>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</si>
  <si>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</si>
  <si>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</si>
  <si>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</si>
  <si>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</si>
  <si>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</si>
  <si>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</si>
  <si>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</si>
  <si>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</si>
  <si>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</si>
  <si>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</si>
  <si>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</si>
  <si>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</si>
  <si>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</si>
  <si>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</si>
  <si>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</si>
  <si>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</si>
  <si>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</si>
  <si>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</si>
  <si>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</si>
  <si>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</si>
  <si>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</si>
  <si>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</si>
  <si>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</si>
  <si>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</si>
  <si>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</si>
  <si>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</si>
  <si>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</si>
  <si>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</si>
  <si>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</si>
  <si>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</si>
  <si>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</si>
  <si>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</si>
  <si>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</si>
  <si>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</si>
  <si>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</si>
  <si>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</si>
  <si>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</si>
  <si>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</si>
  <si>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</si>
  <si>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</si>
  <si>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</si>
  <si>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</si>
  <si>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</si>
  <si>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</si>
  <si>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</si>
  <si>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</si>
  <si>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</si>
  <si>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</si>
  <si>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</si>
  <si>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</si>
  <si>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</si>
  <si>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</si>
  <si>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</si>
  <si>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</si>
  <si>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</si>
  <si>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</si>
  <si>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</si>
  <si>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</si>
  <si>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</si>
  <si>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</si>
  <si>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</si>
  <si>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</si>
  <si>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</si>
  <si>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</si>
  <si>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</si>
  <si>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</si>
  <si>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</si>
  <si>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</si>
  <si>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</si>
  <si>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</si>
  <si>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</si>
  <si>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</si>
  <si>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</si>
  <si>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</si>
  <si>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</si>
  <si>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</si>
  <si>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</si>
  <si>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</si>
  <si>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</si>
  <si>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</si>
  <si>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</si>
  <si>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</si>
  <si>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</si>
  <si>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</si>
  <si>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</si>
  <si>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</si>
  <si>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</si>
  <si>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</si>
  <si>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</si>
  <si>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</si>
  <si>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</si>
  <si>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</si>
  <si>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</si>
  <si>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</si>
  <si>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</si>
  <si>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</si>
  <si>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</si>
  <si>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</si>
  <si>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</si>
  <si>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</si>
  <si>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</si>
  <si>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</si>
  <si>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</si>
  <si>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</si>
  <si>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</si>
  <si>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</si>
  <si>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</si>
  <si>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</si>
  <si>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</si>
  <si>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</si>
  <si>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</si>
  <si>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</si>
  <si>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</si>
  <si>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</si>
  <si>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</si>
  <si>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</si>
  <si>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</si>
  <si>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</si>
  <si>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</si>
  <si>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</si>
  <si>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</si>
  <si>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</si>
  <si>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</si>
  <si>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</si>
  <si>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</si>
  <si>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</si>
  <si>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</si>
  <si>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</si>
  <si>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</si>
  <si>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</si>
  <si>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</si>
  <si>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</si>
  <si>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</si>
  <si>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</si>
  <si>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</si>
  <si>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</si>
  <si>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</si>
  <si>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</si>
  <si>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</si>
  <si>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</si>
  <si>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</si>
  <si>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</si>
  <si>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</si>
  <si>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</si>
  <si>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</si>
  <si>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</si>
  <si>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</si>
  <si>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</si>
  <si>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</si>
  <si>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</si>
  <si>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</si>
  <si>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</si>
  <si>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</si>
  <si>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</si>
  <si>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</si>
  <si>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</si>
  <si>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</si>
  <si>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</si>
  <si>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</si>
  <si>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</si>
  <si>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</si>
  <si>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</si>
  <si>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</si>
  <si>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</si>
  <si>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</si>
  <si>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</si>
  <si>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</si>
  <si>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</si>
  <si>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</si>
  <si>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</si>
  <si>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</si>
  <si>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</si>
  <si>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</si>
  <si>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</si>
  <si>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</si>
  <si>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</si>
  <si>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</si>
  <si>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</si>
  <si>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</si>
  <si>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</si>
  <si>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</si>
  <si>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</si>
  <si>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</si>
  <si>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</si>
  <si>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</si>
  <si>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</si>
  <si>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</si>
  <si>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</si>
  <si>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</si>
  <si>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</si>
  <si>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</si>
  <si>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</si>
  <si>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</si>
  <si>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</si>
  <si>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</si>
  <si>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</si>
  <si>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</si>
  <si>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</si>
  <si>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</si>
  <si>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</si>
  <si>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</si>
  <si>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</si>
  <si>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</si>
  <si>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</si>
  <si>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</si>
  <si>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</si>
  <si>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</si>
  <si>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</si>
  <si>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</si>
  <si>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</si>
  <si>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</si>
  <si>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</si>
  <si>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</si>
  <si>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</si>
  <si>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</si>
  <si>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</si>
  <si>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</si>
  <si>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</si>
  <si>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</si>
  <si>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</si>
  <si>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</si>
  <si>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</si>
  <si>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</si>
  <si>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</si>
  <si>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</si>
  <si>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</si>
  <si>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</si>
  <si>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</si>
  <si>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</si>
  <si>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</si>
  <si>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</si>
  <si>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</si>
  <si>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</si>
  <si>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</si>
  <si>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</si>
  <si>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</si>
  <si>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</si>
  <si>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</si>
  <si>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</si>
  <si>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</si>
  <si>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</si>
  <si>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</si>
  <si>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</si>
  <si>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</si>
  <si>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</si>
  <si>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</si>
  <si>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</si>
  <si>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</si>
  <si>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</si>
  <si>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</si>
  <si>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</si>
  <si>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</si>
  <si>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</si>
  <si>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</si>
  <si>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</si>
  <si>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</si>
  <si>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</si>
  <si>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</si>
  <si>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</si>
  <si>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</si>
  <si>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</si>
  <si>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</si>
  <si>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</si>
  <si>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</si>
  <si>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</si>
  <si>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</si>
  <si>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</si>
  <si>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</si>
  <si>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</si>
  <si>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</si>
  <si>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</si>
  <si>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</si>
  <si>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</si>
  <si>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</si>
  <si>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</si>
  <si>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</si>
  <si>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</si>
  <si>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</si>
  <si>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</si>
  <si>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</si>
  <si>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</si>
  <si>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</si>
  <si>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</si>
  <si>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</si>
  <si>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</si>
  <si>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</si>
  <si>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</si>
  <si>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</si>
  <si>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</si>
  <si>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</si>
  <si>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</si>
  <si>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</si>
  <si>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</si>
  <si>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</si>
  <si>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</si>
  <si>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</si>
  <si>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</si>
  <si>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</si>
  <si>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</si>
  <si>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</si>
  <si>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</si>
  <si>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</si>
  <si>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</si>
  <si>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</si>
  <si>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</si>
  <si>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</si>
  <si>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</si>
  <si>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</si>
  <si>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</si>
  <si>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</si>
  <si>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</si>
  <si>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</si>
  <si>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</si>
  <si>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</si>
  <si>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</si>
  <si>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</si>
  <si>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</si>
  <si>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</si>
  <si>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</si>
  <si>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</si>
  <si>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</si>
  <si>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</si>
  <si>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</si>
  <si>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</si>
  <si>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</si>
  <si>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</si>
  <si>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</si>
  <si>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</si>
  <si>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</si>
  <si>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</si>
  <si>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</si>
  <si>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</si>
  <si>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</si>
  <si>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</si>
  <si>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</si>
  <si>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</si>
  <si>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</si>
  <si>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</si>
  <si>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</si>
  <si>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</si>
  <si>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</si>
  <si>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</si>
  <si>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</si>
  <si>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</si>
  <si>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</si>
  <si>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</si>
  <si>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</si>
  <si>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</si>
  <si>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</si>
  <si>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</si>
  <si>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</si>
  <si>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</si>
  <si>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</si>
  <si>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</si>
  <si>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</si>
  <si>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</si>
  <si>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</si>
  <si>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</si>
  <si>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</si>
  <si>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</si>
  <si>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</si>
  <si>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</si>
  <si>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</si>
  <si>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</si>
  <si>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</si>
  <si>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</si>
  <si>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</si>
  <si>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</si>
  <si>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</si>
  <si>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</si>
  <si>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</si>
  <si>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</si>
  <si>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</si>
  <si>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</si>
  <si>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</si>
  <si>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</si>
  <si>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</si>
  <si>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</si>
  <si>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</si>
  <si>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</si>
  <si>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</si>
  <si>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</si>
  <si>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</si>
  <si>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</si>
  <si>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</si>
  <si>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</si>
  <si>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</si>
  <si>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</si>
  <si>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</si>
  <si>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</si>
  <si>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</si>
  <si>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</si>
  <si>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</si>
  <si>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</si>
  <si>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</si>
  <si>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</si>
  <si>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</si>
  <si>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</si>
  <si>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</si>
  <si>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</si>
  <si>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</si>
  <si>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</si>
  <si>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</si>
  <si>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</si>
  <si>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</si>
  <si>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</si>
  <si>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</si>
  <si>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</si>
  <si>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</si>
  <si>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</si>
  <si>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</si>
  <si>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</si>
  <si>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</si>
  <si>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</si>
  <si>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</si>
  <si>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</si>
  <si>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</si>
  <si>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</si>
  <si>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</si>
  <si>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</si>
  <si>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</si>
  <si>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</si>
  <si>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</si>
  <si>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</si>
  <si>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</si>
  <si>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</si>
  <si>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</si>
  <si>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</si>
  <si>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</si>
  <si>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</si>
  <si>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</si>
  <si>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</si>
  <si>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</si>
  <si>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</si>
  <si>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</si>
  <si>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</si>
  <si>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</si>
  <si>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</si>
  <si>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</si>
  <si>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</si>
  <si>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</si>
  <si>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</si>
  <si>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</si>
  <si>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</si>
  <si>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</si>
  <si>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</si>
  <si>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</si>
  <si>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</si>
  <si>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</si>
  <si>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</si>
  <si>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</si>
  <si>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</si>
  <si>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</si>
  <si>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</si>
  <si>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</si>
  <si>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</si>
  <si>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</si>
  <si>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</si>
  <si>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</si>
  <si>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</si>
  <si>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</si>
  <si>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</si>
  <si>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</si>
  <si>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</si>
  <si>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</si>
  <si>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</si>
  <si>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</si>
  <si>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</si>
  <si>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</si>
  <si>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</si>
  <si>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</si>
  <si>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</si>
  <si>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</si>
  <si>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</si>
  <si>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</si>
  <si>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</si>
  <si>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</si>
  <si>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</si>
  <si>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</si>
  <si>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</si>
  <si>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</si>
  <si>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</si>
  <si>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</si>
  <si>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</si>
  <si>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</si>
  <si>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</si>
  <si>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</si>
  <si>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</si>
  <si>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</si>
  <si>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</si>
  <si>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</si>
  <si>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</si>
  <si>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</si>
  <si>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</si>
  <si>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</si>
  <si>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</si>
  <si>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</si>
  <si>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</si>
  <si>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</si>
  <si>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</si>
  <si>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</si>
  <si>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</si>
  <si>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</si>
  <si>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</si>
  <si>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</si>
  <si>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</si>
  <si>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</si>
  <si>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</si>
  <si>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</si>
  <si>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</si>
  <si>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</si>
  <si>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</si>
  <si>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</si>
  <si>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</si>
  <si>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</si>
  <si>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</si>
  <si>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</si>
  <si>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</si>
  <si>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</si>
  <si>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</si>
  <si>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</si>
  <si>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</si>
  <si>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</si>
  <si>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</si>
  <si>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</si>
  <si>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</si>
  <si>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</si>
  <si>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</si>
  <si>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</si>
  <si>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</si>
  <si>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</si>
  <si>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</si>
  <si>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</si>
  <si>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</si>
  <si>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</si>
  <si>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</si>
  <si>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</si>
  <si>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</si>
  <si>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</si>
  <si>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</si>
  <si>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</si>
  <si>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</si>
  <si>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</si>
  <si>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</si>
  <si>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</si>
  <si>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</si>
  <si>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</si>
  <si>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</si>
  <si>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</si>
  <si>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</si>
  <si>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</si>
  <si>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</si>
  <si>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</si>
  <si>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</si>
  <si>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</si>
  <si>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</si>
  <si>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</si>
  <si>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</si>
  <si>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</si>
  <si>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</si>
  <si>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</si>
  <si>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</si>
  <si>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</si>
  <si>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</si>
  <si>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</si>
  <si>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</si>
  <si>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</si>
  <si>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</si>
  <si>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</si>
  <si>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</si>
  <si>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</si>
  <si>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</si>
  <si>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</si>
  <si>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</si>
  <si>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</si>
  <si>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</si>
  <si>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</si>
  <si>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</si>
  <si>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</si>
  <si>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</si>
  <si>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</si>
  <si>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</si>
  <si>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</si>
  <si>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</si>
  <si>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</si>
  <si>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</si>
  <si>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</si>
  <si>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</si>
  <si>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</si>
  <si>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</si>
  <si>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</si>
  <si>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</si>
  <si>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</si>
  <si>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</si>
  <si>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</si>
  <si>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</si>
  <si>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</si>
  <si>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</si>
  <si>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</si>
  <si>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</si>
  <si>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</si>
  <si>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</si>
  <si>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</si>
  <si>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</si>
  <si>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</si>
  <si>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</si>
  <si>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</si>
  <si>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</si>
  <si>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</si>
  <si>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</si>
  <si>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</si>
  <si>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</si>
  <si>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</si>
  <si>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</si>
  <si>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</si>
  <si>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</si>
  <si>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</si>
  <si>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</si>
  <si>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</si>
  <si>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</si>
  <si>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</si>
  <si>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</si>
  <si>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</si>
  <si>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</si>
  <si>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</si>
  <si>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</si>
  <si>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</si>
  <si>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</si>
  <si>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</si>
  <si>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</si>
  <si>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</si>
  <si>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</si>
  <si>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</si>
  <si>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</si>
  <si>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</si>
  <si>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</si>
  <si>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</si>
  <si>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</si>
  <si>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</si>
  <si>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</si>
  <si>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</si>
  <si>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</si>
  <si>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</si>
  <si>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</si>
  <si>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</si>
  <si>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</si>
  <si>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</si>
  <si>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</si>
  <si>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</si>
  <si>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</si>
  <si>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</si>
  <si>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</si>
  <si>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</si>
  <si>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</si>
  <si>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</si>
  <si>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</si>
  <si>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</si>
  <si>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</si>
  <si>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</si>
  <si>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</si>
  <si>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</si>
  <si>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</si>
  <si>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</si>
  <si>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</si>
  <si>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</si>
  <si>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</si>
  <si>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</si>
  <si>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</si>
  <si>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</si>
  <si>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</si>
  <si>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</si>
  <si>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</si>
  <si>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</si>
  <si>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</si>
  <si>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</si>
  <si>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</si>
  <si>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</si>
  <si>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</si>
  <si>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</si>
  <si>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</si>
  <si>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</si>
  <si>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</si>
  <si>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</si>
  <si>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</si>
  <si>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</si>
  <si>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</si>
  <si>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</si>
  <si>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</si>
  <si>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</si>
  <si>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</si>
  <si>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</si>
  <si>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</si>
  <si>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</si>
  <si>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</si>
  <si>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</si>
  <si>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</si>
  <si>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</si>
  <si>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</si>
  <si>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</si>
  <si>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</si>
  <si>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</si>
  <si>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</si>
  <si>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</si>
  <si>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</si>
  <si>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</si>
  <si>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</si>
  <si>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</si>
  <si>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</si>
  <si>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</si>
  <si>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</si>
  <si>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</si>
  <si>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</si>
  <si>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</si>
  <si>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</si>
  <si>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</si>
  <si>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</si>
  <si>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</si>
  <si>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</si>
  <si>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</si>
  <si>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</si>
  <si>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</si>
  <si>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</si>
  <si>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</si>
  <si>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</si>
  <si>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</si>
  <si>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</si>
  <si>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</si>
  <si>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</si>
  <si>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</si>
  <si>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</si>
  <si>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</si>
  <si>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</si>
  <si>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</si>
  <si>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</si>
  <si>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</si>
  <si>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</si>
  <si>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</si>
  <si>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</si>
  <si>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</si>
  <si>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</si>
  <si>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</si>
  <si>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</si>
  <si>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</si>
  <si>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</si>
  <si>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</si>
  <si>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</si>
  <si>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</si>
  <si>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</si>
  <si>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</si>
  <si>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</si>
  <si>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</si>
  <si>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</si>
  <si>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</si>
  <si>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</si>
  <si>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</si>
  <si>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</si>
  <si>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</si>
  <si>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</si>
  <si>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</si>
  <si>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</si>
  <si>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</si>
  <si>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</si>
  <si>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</si>
  <si>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</si>
  <si>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</si>
  <si>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</si>
  <si>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</si>
  <si>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</si>
  <si>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</si>
  <si>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</si>
  <si>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</si>
  <si>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</si>
  <si>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</si>
  <si>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</si>
  <si>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</si>
  <si>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</si>
  <si>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</si>
  <si>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</si>
  <si>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</si>
  <si>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</si>
  <si>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</si>
  <si>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</si>
  <si>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</si>
  <si>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</si>
  <si>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</si>
  <si>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</si>
  <si>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</si>
  <si>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</si>
  <si>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</si>
  <si>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</si>
  <si>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</si>
  <si>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</si>
  <si>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</si>
  <si>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</si>
  <si>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</si>
  <si>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</si>
  <si>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</si>
  <si>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</si>
  <si>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</si>
  <si>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</si>
  <si>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</si>
  <si>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</si>
  <si>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</si>
  <si>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</si>
  <si>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</si>
  <si>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</si>
  <si>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</si>
  <si>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</si>
  <si>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</si>
  <si>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</si>
  <si>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</si>
  <si>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</si>
  <si>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</si>
  <si>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</si>
  <si>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</si>
  <si>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</si>
  <si>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</si>
  <si>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</si>
  <si>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</si>
  <si>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</si>
  <si>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</si>
  <si>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</si>
  <si>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</si>
  <si>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</si>
  <si>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</si>
  <si>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</si>
  <si>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</si>
  <si>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</si>
  <si>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</si>
  <si>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</si>
  <si>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</si>
  <si>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</si>
  <si>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</si>
  <si>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</si>
  <si>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</si>
  <si>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</si>
  <si>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</si>
  <si>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</si>
  <si>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</si>
  <si>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</si>
  <si>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</si>
  <si>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</si>
  <si>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</si>
  <si>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</si>
  <si>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</si>
  <si>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</si>
  <si>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</si>
  <si>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</si>
  <si>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</si>
  <si>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</si>
  <si>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</si>
  <si>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</si>
  <si>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</si>
  <si>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</si>
  <si>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</si>
  <si>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</si>
  <si>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</si>
  <si>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</si>
  <si>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</si>
  <si>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</si>
  <si>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</si>
  <si>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</si>
  <si>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</si>
  <si>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</si>
  <si>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</si>
  <si>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</si>
  <si>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</si>
  <si>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</si>
  <si>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</si>
  <si>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</si>
  <si>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</si>
  <si>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</si>
  <si>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</si>
  <si>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</si>
  <si>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</si>
  <si>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</si>
  <si>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</si>
  <si>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</si>
  <si>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</si>
  <si>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</si>
  <si>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</si>
  <si>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</si>
  <si>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</si>
  <si>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</si>
  <si>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</si>
  <si>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</si>
  <si>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</si>
  <si>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</si>
  <si>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</si>
  <si>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</si>
  <si>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</si>
  <si>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</si>
  <si>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</si>
  <si>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</si>
  <si>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</si>
  <si>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</si>
  <si>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</si>
  <si>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</si>
  <si>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</si>
  <si>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</si>
  <si>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</si>
  <si>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</si>
  <si>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</si>
  <si>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</si>
  <si>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</si>
  <si>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</si>
  <si>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</si>
  <si>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</si>
  <si>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</si>
  <si>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</si>
  <si>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</si>
  <si>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</si>
  <si>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</si>
  <si>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</si>
  <si>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</si>
  <si>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</si>
  <si>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</si>
  <si>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</si>
  <si>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</si>
  <si>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</si>
  <si>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</si>
  <si>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</si>
  <si>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</si>
  <si>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</si>
  <si>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</si>
  <si>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</si>
  <si>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</si>
  <si>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</si>
  <si>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</si>
  <si>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</si>
  <si>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</si>
  <si>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</si>
  <si>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</si>
  <si>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</si>
  <si>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</si>
  <si>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</si>
  <si>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</si>
  <si>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</si>
  <si>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</si>
  <si>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</si>
  <si>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</si>
  <si>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</si>
  <si>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</si>
  <si>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</si>
  <si>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</si>
  <si>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</si>
  <si>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</si>
  <si>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</si>
  <si>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</si>
  <si>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</si>
  <si>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</si>
  <si>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</si>
  <si>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</si>
  <si>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</si>
  <si>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</si>
  <si>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</si>
  <si>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</si>
  <si>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</si>
  <si>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</si>
  <si>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</si>
  <si>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</si>
  <si>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</si>
  <si>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</si>
  <si>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</si>
  <si>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</si>
  <si>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</si>
  <si>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</si>
  <si>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</si>
  <si>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</si>
  <si>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</si>
  <si>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</si>
  <si>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</si>
  <si>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</si>
  <si>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</si>
  <si>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</si>
  <si>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</si>
  <si>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</si>
  <si>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</si>
  <si>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</si>
  <si>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</si>
  <si>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</si>
  <si>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</si>
  <si>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</si>
  <si>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</si>
  <si>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</si>
  <si>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</si>
  <si>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</si>
  <si>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</si>
  <si>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</si>
  <si>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</si>
  <si>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</si>
  <si>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</si>
  <si>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</si>
  <si>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</si>
  <si>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</si>
  <si>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</si>
  <si>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</si>
  <si>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</si>
  <si>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</si>
  <si>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</si>
  <si>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</si>
  <si>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</si>
  <si>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</si>
  <si>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</si>
  <si>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</si>
  <si>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</si>
  <si>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</si>
  <si>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</si>
  <si>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</si>
  <si>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</si>
  <si>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</si>
  <si>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</si>
  <si>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</si>
  <si>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</si>
  <si>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</si>
  <si>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</si>
  <si>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</si>
  <si>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</si>
  <si>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</si>
  <si>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</si>
  <si>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</si>
  <si>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</si>
  <si>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</si>
  <si>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</si>
  <si>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</si>
  <si>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</si>
  <si>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</si>
  <si>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</si>
  <si>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</si>
  <si>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</si>
  <si>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</si>
  <si>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</si>
  <si>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</si>
  <si>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</si>
  <si>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</si>
  <si>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</si>
  <si>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</si>
  <si>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</si>
  <si>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</si>
  <si>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</si>
  <si>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</si>
  <si>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</si>
  <si>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</si>
  <si>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</si>
  <si>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</si>
  <si>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</si>
  <si>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</si>
  <si>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</si>
  <si>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</si>
  <si>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</si>
  <si>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</si>
  <si>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</si>
  <si>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</si>
  <si>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</si>
  <si>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</si>
  <si>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</si>
  <si>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</si>
  <si>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</si>
  <si>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</si>
  <si>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</si>
  <si>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</si>
  <si>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</si>
  <si>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</si>
  <si>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</si>
  <si>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</si>
  <si>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</si>
  <si>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</si>
  <si>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</si>
  <si>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</si>
  <si>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</si>
  <si>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</si>
  <si>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</si>
  <si>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</si>
  <si>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</si>
  <si>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</si>
  <si>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</si>
  <si>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</si>
  <si>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</si>
  <si>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</si>
  <si>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</si>
  <si>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</si>
  <si>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</si>
  <si>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</si>
  <si>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</si>
  <si>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</si>
  <si>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</si>
  <si>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</si>
  <si>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</si>
  <si>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</si>
  <si>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</si>
  <si>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</si>
  <si>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</si>
  <si>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</si>
  <si>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</si>
  <si>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</si>
  <si>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</si>
  <si>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</si>
  <si>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</si>
  <si>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</si>
  <si>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</si>
  <si>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</si>
  <si>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</si>
  <si>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</si>
  <si>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</si>
  <si>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</si>
  <si>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</si>
  <si>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</si>
  <si>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</si>
  <si>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</si>
  <si>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</si>
  <si>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</si>
  <si>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</si>
  <si>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</si>
  <si>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</si>
  <si>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</si>
  <si>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</si>
  <si>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</si>
  <si>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</si>
  <si>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</si>
  <si>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</si>
  <si>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</si>
  <si>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</si>
  <si>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</si>
  <si>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</si>
  <si>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</si>
  <si>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</si>
  <si>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</si>
  <si>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</si>
  <si>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</si>
  <si>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</si>
  <si>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</si>
  <si>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</si>
  <si>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</si>
  <si>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</si>
  <si>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</si>
  <si>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</si>
  <si>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</si>
  <si>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</si>
  <si>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</si>
  <si>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</si>
  <si>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</si>
  <si>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</si>
  <si>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</si>
  <si>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</si>
  <si>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</si>
  <si>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</si>
  <si>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</si>
  <si>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</si>
  <si>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</si>
  <si>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</si>
  <si>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</si>
  <si>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</si>
  <si>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</si>
  <si>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</si>
  <si>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</si>
  <si>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</si>
  <si>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</si>
  <si>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</si>
  <si>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</si>
  <si>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</si>
  <si>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</si>
  <si>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</si>
  <si>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</si>
  <si>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</si>
  <si>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</si>
  <si>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</si>
  <si>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</si>
  <si>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</si>
  <si>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</si>
  <si>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</si>
  <si>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</si>
  <si>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</si>
  <si>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</si>
  <si>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</si>
  <si>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</si>
  <si>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</si>
  <si>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</si>
  <si>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</si>
  <si>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</si>
  <si>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</si>
  <si>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</si>
  <si>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</si>
  <si>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</si>
  <si>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</si>
  <si>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</si>
  <si>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</si>
  <si>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</si>
  <si>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</si>
  <si>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</si>
  <si>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</si>
  <si>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</si>
  <si>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</si>
  <si>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</si>
  <si>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</si>
  <si>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</si>
  <si>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</si>
  <si>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</si>
  <si>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</si>
  <si>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</si>
  <si>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</si>
  <si>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</si>
  <si>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</si>
  <si>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</si>
  <si>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</si>
  <si>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</si>
  <si>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</si>
  <si>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</si>
  <si>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</si>
  <si>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</si>
  <si>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</si>
  <si>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</si>
  <si>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</si>
  <si>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</si>
  <si>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</si>
  <si>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</si>
  <si>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</si>
  <si>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</si>
  <si>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</si>
  <si>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</si>
  <si>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</si>
  <si>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</si>
  <si>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</si>
  <si>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</si>
  <si>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</si>
  <si>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</si>
  <si>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</si>
  <si>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</si>
  <si>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</si>
  <si>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</si>
  <si>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</si>
  <si>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</si>
  <si>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</si>
  <si>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</si>
  <si>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</si>
  <si>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</si>
  <si>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</si>
  <si>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</si>
  <si>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</si>
  <si>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</si>
  <si>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</si>
  <si>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</si>
  <si>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</si>
  <si>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</si>
  <si>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</si>
  <si>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</si>
  <si>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</si>
  <si>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</si>
  <si>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</si>
  <si>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</si>
  <si>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</si>
  <si>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</si>
  <si>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</si>
  <si>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</si>
  <si>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</si>
  <si>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</si>
  <si>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</si>
  <si>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</si>
  <si>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</si>
  <si>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</si>
  <si>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</si>
  <si>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</si>
  <si>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</si>
  <si>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</si>
  <si>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</si>
  <si>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</si>
  <si>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</si>
  <si>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</si>
  <si>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</si>
  <si>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</si>
  <si>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</si>
  <si>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</si>
  <si>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</si>
  <si>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</si>
  <si>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</si>
  <si>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</si>
  <si>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</si>
  <si>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</si>
  <si>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</si>
  <si>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</si>
  <si>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</si>
  <si>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</si>
  <si>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</si>
  <si>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</si>
  <si>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</si>
  <si>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</si>
  <si>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</si>
  <si>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</si>
  <si>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</si>
  <si>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</si>
  <si>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</si>
  <si>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</si>
  <si>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</si>
  <si>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</si>
  <si>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</si>
  <si>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</si>
  <si>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</si>
  <si>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</si>
  <si>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</si>
  <si>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</si>
  <si>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</si>
  <si>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</si>
  <si>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</si>
  <si>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</si>
  <si>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</si>
  <si>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</si>
  <si>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</si>
  <si>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</si>
  <si>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</si>
  <si>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</si>
  <si>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</si>
  <si>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</si>
  <si>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</si>
  <si>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</si>
  <si>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</si>
  <si>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</si>
  <si>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</si>
  <si>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</si>
  <si>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</si>
  <si>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</si>
  <si>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</si>
  <si>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</si>
  <si>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</si>
  <si>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</si>
  <si>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</si>
  <si>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</si>
  <si>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</si>
  <si>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</si>
  <si>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</si>
  <si>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</si>
  <si>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</si>
  <si>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</si>
  <si>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</si>
  <si>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</si>
  <si>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</si>
  <si>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</si>
  <si>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</si>
  <si>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</si>
  <si>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</si>
  <si>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</si>
  <si>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</si>
  <si>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</si>
  <si>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</si>
  <si>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</si>
  <si>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</si>
  <si>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</si>
  <si>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</si>
  <si>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</si>
  <si>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</si>
  <si>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</si>
  <si>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</si>
  <si>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</si>
  <si>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</si>
  <si>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</si>
  <si>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</si>
  <si>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</si>
  <si>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</si>
  <si>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</si>
  <si>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</si>
  <si>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</si>
  <si>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</si>
  <si>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</si>
  <si>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</si>
  <si>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</si>
  <si>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</si>
  <si>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</si>
  <si>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</si>
  <si>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</si>
  <si>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</si>
  <si>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</si>
  <si>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</si>
  <si>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</si>
  <si>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</si>
  <si>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</si>
  <si>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</si>
  <si>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</si>
  <si>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</si>
  <si>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</si>
  <si>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</si>
  <si>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</si>
  <si>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</si>
  <si>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</si>
  <si>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</si>
  <si>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</si>
  <si>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</si>
  <si>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</si>
  <si>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</si>
  <si>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</si>
  <si>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</si>
  <si>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</si>
  <si>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</si>
  <si>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</si>
  <si>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</si>
  <si>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</si>
  <si>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</si>
  <si>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</si>
  <si>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</si>
  <si>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</si>
  <si>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</si>
  <si>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</si>
  <si>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</si>
  <si>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</si>
  <si>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</si>
  <si>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</si>
  <si>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</si>
  <si>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</si>
  <si>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</si>
  <si>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</si>
  <si>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</si>
  <si>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</si>
  <si>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</si>
  <si>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</si>
  <si>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</si>
  <si>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</si>
  <si>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</si>
  <si>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</si>
  <si>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</si>
  <si>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</si>
  <si>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</si>
  <si>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</si>
  <si>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</si>
  <si>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</si>
  <si>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</si>
  <si>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</si>
  <si>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</si>
  <si>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</si>
  <si>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</si>
  <si>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</si>
  <si>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</si>
  <si>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</si>
  <si>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</si>
  <si>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</si>
  <si>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</si>
  <si>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</si>
  <si>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</si>
  <si>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</si>
  <si>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</si>
  <si>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</si>
  <si>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</si>
  <si>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</si>
  <si>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</si>
  <si>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</si>
  <si>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</si>
  <si>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</si>
  <si>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</si>
  <si>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</si>
  <si>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</si>
  <si>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</si>
  <si>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</si>
  <si>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</si>
  <si>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</si>
  <si>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</si>
  <si>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</si>
  <si>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</si>
  <si>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</si>
  <si>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</si>
  <si>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</si>
  <si>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</si>
  <si>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</si>
  <si>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</si>
  <si>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</si>
  <si>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</si>
  <si>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</si>
  <si>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</si>
  <si>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</si>
  <si>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</si>
  <si>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</si>
  <si>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</si>
  <si>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</si>
  <si>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</si>
  <si>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</si>
  <si>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</si>
  <si>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</si>
  <si>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</si>
  <si>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</si>
  <si>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</si>
  <si>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</si>
  <si>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</si>
  <si>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</si>
  <si>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</si>
  <si>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</si>
  <si>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</si>
  <si>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</si>
  <si>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</si>
  <si>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</si>
  <si>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</si>
  <si>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</si>
  <si>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</si>
  <si>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</si>
  <si>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</si>
  <si>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</si>
  <si>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</si>
  <si>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</si>
  <si>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</si>
  <si>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</si>
  <si>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</si>
  <si>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</si>
  <si>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</si>
  <si>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</si>
  <si>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</si>
  <si>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</si>
  <si>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</si>
  <si>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</si>
  <si>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</si>
  <si>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</si>
  <si>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</si>
  <si>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</si>
  <si>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</si>
  <si>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</si>
  <si>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</si>
  <si>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</si>
  <si>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</si>
  <si>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</si>
  <si>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</si>
  <si>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</si>
  <si>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</si>
  <si>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</si>
  <si>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</si>
  <si>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</si>
  <si>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</si>
  <si>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</si>
  <si>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</si>
  <si>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</si>
  <si>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</si>
  <si>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</si>
  <si>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</si>
  <si>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</si>
  <si>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</si>
  <si>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</si>
  <si>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</si>
  <si>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</si>
  <si>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</si>
  <si>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</si>
  <si>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</si>
  <si>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</si>
  <si>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</si>
  <si>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</si>
  <si>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</si>
  <si>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</si>
  <si>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</si>
  <si>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</si>
  <si>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</si>
  <si>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</si>
  <si>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</si>
  <si>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</si>
  <si>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</si>
  <si>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</si>
  <si>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</si>
  <si>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</si>
  <si>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</si>
  <si>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</si>
  <si>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</si>
  <si>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</si>
  <si>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</si>
  <si>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</si>
  <si>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</si>
  <si>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</si>
  <si>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</si>
  <si>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</si>
  <si>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</si>
  <si>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</si>
  <si>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</si>
  <si>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</si>
  <si>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</si>
  <si>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</si>
  <si>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</si>
  <si>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</si>
  <si>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</si>
  <si>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</si>
  <si>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</si>
  <si>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</si>
  <si>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</si>
  <si>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</si>
  <si>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</si>
  <si>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</si>
  <si>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</si>
  <si>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</si>
  <si>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</si>
  <si>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</si>
  <si>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</si>
  <si>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</si>
  <si>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</si>
  <si>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</si>
  <si>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</si>
  <si>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</si>
  <si>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</si>
  <si>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</si>
  <si>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</si>
  <si>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</si>
  <si>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</si>
  <si>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</si>
  <si>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</si>
  <si>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</si>
  <si>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</si>
  <si>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</si>
  <si>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</si>
  <si>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</si>
  <si>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</si>
  <si>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</si>
  <si>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</si>
  <si>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</si>
  <si>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</si>
  <si>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</si>
  <si>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</si>
  <si>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</si>
  <si>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</si>
  <si>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</si>
  <si>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</si>
  <si>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</si>
  <si>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</si>
  <si>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</si>
  <si>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</si>
  <si>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</si>
  <si>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</si>
  <si>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</si>
  <si>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</si>
  <si>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</si>
  <si>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</si>
  <si>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</si>
  <si>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</si>
  <si>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</si>
  <si>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</si>
  <si>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</si>
  <si>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</si>
  <si>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</si>
  <si>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</si>
  <si>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</si>
  <si>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</si>
  <si>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</si>
  <si>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</si>
  <si>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</si>
  <si>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</si>
  <si>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</si>
  <si>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</si>
  <si>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</si>
  <si>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</si>
  <si>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</si>
  <si>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</si>
  <si>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</si>
  <si>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</si>
  <si>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</si>
  <si>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</si>
  <si>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</si>
  <si>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</si>
  <si>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</si>
  <si>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</si>
  <si>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</si>
  <si>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</si>
  <si>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</si>
  <si>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</si>
  <si>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</si>
  <si>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</si>
  <si>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</si>
  <si>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</si>
  <si>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</si>
  <si>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</si>
  <si>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</si>
  <si>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</si>
  <si>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</si>
  <si>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</si>
  <si>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</si>
  <si>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</si>
  <si>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</si>
  <si>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</si>
  <si>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</si>
  <si>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</si>
  <si>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</si>
  <si>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</si>
  <si>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</si>
  <si>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</si>
  <si>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</si>
  <si>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</si>
  <si>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</si>
  <si>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</si>
  <si>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</si>
  <si>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</si>
  <si>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</si>
  <si>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</si>
  <si>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</si>
  <si>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</si>
  <si>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</si>
  <si>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</si>
  <si>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</si>
  <si>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</si>
  <si>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</si>
  <si>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</si>
  <si>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</si>
  <si>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</si>
  <si>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</si>
  <si>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</si>
  <si>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</si>
  <si>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</si>
  <si>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</si>
  <si>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</si>
  <si>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</si>
  <si>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</si>
  <si>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</si>
  <si>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</si>
  <si>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</si>
  <si>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</si>
  <si>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</si>
  <si>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</si>
  <si>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</si>
  <si>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</si>
  <si>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</si>
  <si>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</si>
  <si>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</si>
  <si>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</si>
  <si>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</si>
  <si>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</si>
  <si>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</si>
  <si>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</si>
  <si>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</si>
  <si>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</si>
  <si>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</si>
  <si>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</si>
  <si>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</si>
  <si>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</si>
  <si>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</si>
  <si>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</si>
  <si>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</si>
  <si>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</si>
  <si>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</si>
  <si>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</si>
  <si>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</si>
  <si>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</si>
  <si>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</si>
  <si>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</si>
  <si>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</si>
  <si>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</si>
  <si>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</si>
  <si>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</si>
  <si>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</si>
  <si>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</si>
  <si>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</si>
  <si>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</si>
  <si>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</si>
  <si>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</si>
  <si>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</si>
  <si>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</si>
  <si>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</si>
  <si>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</si>
  <si>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</si>
  <si>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</si>
  <si>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</si>
  <si>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</si>
  <si>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</si>
  <si>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</si>
  <si>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</si>
  <si>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</si>
  <si>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</si>
  <si>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</si>
  <si>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</si>
  <si>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</si>
  <si>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</si>
  <si>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</si>
  <si>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</si>
  <si>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</si>
  <si>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</si>
  <si>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</si>
  <si>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</si>
  <si>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</si>
  <si>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</si>
  <si>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</si>
  <si>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</si>
  <si>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</si>
  <si>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</si>
  <si>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</si>
  <si>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</si>
  <si>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</si>
  <si>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</si>
  <si>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</si>
  <si>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</si>
  <si>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</si>
  <si>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</si>
  <si>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</si>
  <si>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</si>
  <si>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</si>
  <si>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</si>
  <si>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</si>
  <si>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</si>
  <si>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</si>
  <si>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</si>
  <si>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</si>
  <si>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</si>
  <si>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</si>
  <si>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</si>
  <si>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</si>
  <si>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</si>
  <si>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</si>
  <si>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</si>
  <si>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</si>
  <si>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</si>
  <si>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</si>
  <si>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</si>
  <si>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</si>
  <si>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</si>
  <si>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</si>
  <si>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</si>
  <si>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</si>
  <si>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</si>
  <si>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</si>
  <si>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</si>
  <si>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</si>
  <si>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</si>
  <si>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</si>
  <si>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</si>
  <si>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</si>
  <si>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</si>
  <si>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</si>
  <si>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</si>
  <si>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</si>
  <si>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</si>
  <si>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</si>
  <si>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</si>
  <si>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</si>
  <si>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</si>
  <si>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</si>
  <si>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</si>
  <si>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</si>
  <si>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</si>
  <si>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</si>
  <si>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</si>
  <si>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</si>
  <si>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</si>
  <si>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</si>
  <si>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</si>
  <si>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</si>
  <si>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</si>
  <si>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</si>
  <si>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</si>
  <si>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</si>
  <si>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</si>
  <si>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</si>
  <si>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</si>
  <si>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</si>
  <si>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</si>
  <si>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</si>
  <si>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</si>
  <si>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</si>
  <si>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</si>
  <si>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</si>
  <si>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</si>
  <si>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</si>
  <si>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</si>
  <si>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</si>
  <si>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</si>
  <si>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</si>
  <si>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</si>
  <si>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</si>
  <si>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</si>
  <si>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</si>
  <si>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</si>
  <si>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</si>
  <si>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</si>
  <si>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</si>
  <si>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</si>
  <si>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</si>
  <si>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</si>
  <si>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</si>
  <si>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</si>
  <si>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</si>
  <si>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</si>
  <si>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</si>
  <si>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</si>
  <si>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</si>
  <si>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</si>
  <si>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</si>
  <si>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</si>
  <si>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</si>
  <si>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</si>
  <si>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</si>
  <si>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</si>
  <si>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</si>
  <si>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</si>
  <si>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</si>
  <si>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</si>
  <si>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</si>
  <si>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</si>
  <si>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</si>
  <si>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</si>
  <si>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</si>
  <si>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</si>
  <si>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</si>
  <si>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</si>
  <si>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</si>
  <si>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</si>
  <si>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</si>
  <si>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</si>
  <si>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</si>
  <si>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</si>
  <si>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</si>
  <si>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</si>
  <si>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</si>
  <si>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</si>
  <si>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</si>
  <si>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</si>
  <si>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</si>
  <si>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</si>
  <si>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</si>
  <si>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</si>
  <si>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</si>
  <si>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</si>
  <si>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</si>
  <si>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</si>
  <si>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</si>
  <si>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</si>
  <si>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</si>
  <si>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</si>
  <si>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</si>
  <si>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</si>
  <si>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</si>
  <si>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</si>
  <si>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</si>
  <si>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</si>
  <si>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</si>
  <si>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</si>
  <si>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</si>
  <si>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</si>
  <si>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</si>
  <si>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</si>
  <si>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</si>
  <si>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</si>
  <si>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</si>
  <si>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</si>
  <si>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</si>
  <si>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</si>
  <si>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</si>
  <si>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</si>
  <si>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</si>
  <si>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</si>
  <si>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</si>
  <si>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</si>
  <si>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</si>
  <si>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</si>
  <si>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</si>
  <si>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</si>
  <si>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</si>
  <si>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</si>
  <si>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</si>
  <si>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</si>
  <si>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</si>
  <si>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</si>
  <si>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</si>
  <si>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</si>
  <si>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</si>
  <si>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</si>
  <si>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</si>
  <si>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</si>
  <si>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</si>
  <si>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</si>
  <si>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</si>
  <si>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</si>
  <si>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</si>
  <si>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</si>
  <si>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</si>
  <si>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</si>
  <si>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</si>
  <si>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</si>
  <si>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</si>
  <si>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</si>
  <si>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</si>
  <si>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</si>
  <si>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</si>
  <si>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</si>
  <si>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</si>
  <si>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</si>
  <si>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</si>
  <si>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</si>
  <si>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</si>
  <si>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</si>
  <si>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</si>
  <si>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</si>
  <si>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</si>
  <si>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</si>
  <si>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</si>
  <si>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</si>
  <si>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</si>
  <si>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</si>
  <si>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</si>
  <si>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</si>
  <si>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</si>
  <si>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</si>
  <si>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</si>
  <si>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</si>
  <si>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</si>
  <si>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</si>
  <si>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</si>
  <si>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</si>
  <si>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</si>
  <si>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</si>
  <si>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</si>
  <si>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</si>
  <si>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</si>
  <si>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</si>
  <si>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</si>
  <si>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</si>
  <si>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</si>
  <si>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</si>
  <si>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</si>
  <si>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</si>
  <si>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</si>
  <si>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</si>
  <si>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</si>
  <si>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</si>
  <si>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</si>
  <si>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</si>
  <si>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</si>
  <si>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</si>
  <si>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</si>
  <si>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</si>
  <si>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</si>
  <si>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</si>
  <si>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</si>
  <si>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</si>
  <si>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</si>
  <si>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</si>
  <si>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</si>
  <si>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</si>
  <si>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</si>
  <si>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</si>
  <si>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</si>
  <si>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</si>
  <si>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</si>
  <si>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</si>
  <si>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</si>
  <si>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</si>
  <si>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</si>
  <si>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</si>
  <si>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</si>
  <si>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</si>
  <si>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</si>
  <si>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</si>
  <si>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</si>
  <si>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</si>
  <si>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</si>
  <si>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</si>
  <si>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</si>
  <si>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</si>
  <si>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</si>
  <si>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</si>
  <si>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</si>
  <si>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</si>
  <si>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</si>
  <si>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</si>
  <si>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</si>
  <si>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</si>
  <si>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</si>
  <si>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</si>
  <si>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</si>
  <si>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</si>
  <si>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</si>
  <si>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</si>
  <si>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</si>
  <si>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</si>
  <si>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</si>
  <si>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</si>
  <si>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</si>
  <si>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</si>
  <si>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</si>
  <si>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</si>
  <si>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</si>
  <si>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</si>
  <si>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</si>
  <si>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</si>
  <si>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</si>
  <si>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</si>
  <si>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</si>
  <si>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</si>
  <si>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</si>
  <si>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</si>
  <si>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</si>
  <si>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</si>
  <si>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</si>
  <si>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</si>
  <si>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</si>
  <si>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</si>
  <si>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</si>
  <si>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</si>
  <si>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</si>
  <si>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</si>
  <si>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</si>
  <si>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</si>
  <si>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</si>
  <si>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</si>
  <si>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</si>
  <si>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</si>
  <si>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</si>
  <si>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</si>
  <si>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</si>
  <si>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</si>
  <si>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</si>
  <si>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</si>
  <si>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</si>
  <si>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</si>
  <si>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</si>
  <si>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</si>
  <si>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</si>
  <si>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</si>
  <si>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</si>
  <si>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</si>
  <si>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</si>
  <si>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</si>
  <si>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</si>
  <si>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</si>
  <si>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</si>
  <si>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</si>
  <si>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</si>
  <si>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</si>
  <si>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</si>
  <si>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</si>
  <si>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</si>
  <si>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</si>
  <si>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</si>
  <si>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</si>
  <si>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</si>
  <si>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</si>
  <si>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</si>
  <si>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</si>
  <si>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</si>
  <si>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</si>
  <si>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</si>
  <si>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</si>
  <si>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</si>
  <si>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</si>
  <si>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</si>
  <si>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</si>
  <si>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</si>
  <si>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</si>
  <si>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</si>
  <si>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</si>
  <si>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</si>
  <si>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</si>
  <si>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</si>
  <si>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</si>
  <si>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</si>
  <si>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</si>
  <si>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</si>
  <si>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</si>
  <si>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</si>
  <si>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</si>
  <si>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</si>
  <si>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</si>
  <si>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</si>
  <si>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</si>
  <si>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</si>
  <si>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</si>
  <si>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</si>
  <si>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</si>
  <si>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</si>
  <si>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</si>
  <si>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</si>
  <si>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</si>
  <si>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</si>
  <si>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</si>
  <si>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</si>
  <si>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</si>
  <si>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</si>
  <si>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</si>
  <si>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</si>
  <si>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</si>
  <si>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</si>
  <si>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</si>
  <si>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</si>
  <si>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</si>
  <si>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</si>
  <si>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</si>
  <si>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</si>
  <si>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</si>
  <si>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</si>
  <si>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</si>
  <si>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</si>
  <si>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</si>
  <si>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</si>
  <si>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</si>
  <si>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</si>
  <si>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</si>
  <si>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</si>
  <si>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</si>
  <si>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</si>
  <si>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</si>
  <si>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</si>
  <si>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</si>
  <si>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</si>
  <si>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</si>
  <si>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</si>
  <si>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</si>
  <si>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</si>
  <si>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</si>
  <si>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</si>
  <si>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</si>
  <si>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</si>
  <si>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</si>
  <si>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</si>
  <si>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</si>
  <si>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</si>
  <si>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</si>
  <si>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</si>
  <si>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</si>
  <si>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</si>
  <si>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</si>
  <si>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</si>
  <si>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</si>
  <si>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</si>
  <si>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</si>
  <si>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</si>
  <si>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</si>
  <si>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</si>
  <si>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</si>
  <si>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</si>
  <si>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</si>
  <si>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</si>
  <si>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</si>
  <si>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</si>
  <si>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</si>
  <si>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</si>
  <si>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</si>
  <si>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</si>
  <si>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</si>
  <si>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</si>
  <si>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</si>
  <si>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</si>
  <si>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</si>
  <si>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</si>
  <si>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</si>
  <si>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</si>
  <si>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</si>
  <si>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</si>
  <si>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</si>
  <si>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</si>
  <si>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</si>
  <si>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</si>
  <si>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</si>
  <si>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</si>
  <si>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</si>
  <si>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</si>
  <si>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</si>
  <si>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</si>
  <si>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</si>
  <si>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</si>
  <si>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</si>
  <si>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</si>
  <si>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</si>
  <si>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</si>
  <si>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</si>
  <si>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</si>
  <si>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</si>
  <si>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</si>
  <si>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</si>
  <si>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</si>
  <si>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</si>
  <si>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</si>
  <si>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</si>
  <si>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</si>
  <si>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</si>
  <si>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</si>
  <si>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</si>
  <si>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</si>
  <si>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</si>
  <si>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</si>
  <si>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</si>
  <si>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</si>
  <si>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</si>
  <si>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</si>
  <si>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</si>
  <si>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</si>
  <si>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</si>
  <si>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</si>
  <si>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</si>
  <si>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</si>
  <si>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</si>
  <si>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</si>
  <si>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</si>
  <si>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</si>
  <si>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</si>
  <si>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</si>
  <si>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</si>
  <si>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</si>
  <si>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</si>
  <si>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</si>
  <si>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</si>
  <si>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</si>
  <si>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</si>
  <si>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</si>
  <si>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</si>
  <si>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</si>
  <si>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</si>
  <si>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</si>
  <si>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</si>
  <si>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</si>
  <si>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</si>
  <si>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</si>
  <si>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</si>
  <si>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</si>
  <si>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</si>
  <si>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</si>
  <si>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</si>
  <si>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</si>
  <si>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</si>
  <si>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</si>
  <si>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</si>
  <si>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</si>
  <si>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</si>
  <si>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</si>
  <si>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</si>
  <si>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</si>
  <si>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</si>
  <si>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</si>
  <si>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</si>
  <si>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</si>
  <si>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</si>
  <si>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</si>
  <si>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</si>
  <si>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</si>
  <si>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</si>
  <si>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</si>
  <si>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</si>
  <si>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</si>
  <si>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</si>
  <si>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</si>
  <si>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</si>
  <si>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</si>
  <si>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</si>
  <si>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</si>
  <si>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</si>
  <si>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</si>
  <si>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</si>
  <si>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</si>
  <si>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</si>
  <si>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</si>
  <si>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</si>
  <si>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</si>
  <si>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</si>
  <si>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</si>
  <si>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</si>
  <si>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</si>
  <si>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</si>
  <si>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</si>
  <si>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</si>
  <si>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</si>
  <si>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</si>
  <si>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</si>
  <si>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</si>
  <si>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</si>
  <si>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</si>
  <si>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</si>
  <si>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</si>
  <si>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</si>
  <si>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</si>
  <si>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</si>
  <si>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</si>
  <si>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</si>
  <si>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</si>
  <si>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</si>
  <si>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</si>
  <si>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</si>
  <si>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</si>
  <si>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</si>
  <si>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</si>
  <si>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</si>
  <si>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</si>
  <si>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</si>
  <si>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</si>
  <si>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</si>
  <si>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</si>
  <si>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</si>
  <si>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</si>
  <si>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</si>
  <si>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</si>
  <si>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</si>
  <si>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</si>
  <si>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</si>
  <si>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</si>
  <si>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</si>
  <si>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</si>
  <si>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</si>
  <si>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</si>
  <si>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</si>
  <si>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</si>
  <si>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</si>
  <si>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</si>
  <si>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</si>
  <si>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</si>
  <si>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</si>
  <si>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</si>
  <si>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</si>
  <si>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</si>
  <si>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</si>
  <si>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</si>
  <si>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</si>
  <si>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</si>
  <si>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</si>
  <si>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</si>
  <si>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</si>
  <si>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</si>
  <si>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</si>
  <si>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</si>
  <si>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</si>
  <si>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</si>
  <si>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</si>
  <si>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</si>
  <si>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</si>
  <si>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</si>
  <si>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</si>
  <si>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</si>
  <si>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</si>
  <si>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</si>
  <si>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</si>
  <si>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</si>
  <si>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</si>
  <si>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</si>
  <si>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</si>
  <si>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</si>
  <si>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</si>
  <si>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</si>
  <si>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</si>
  <si>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</si>
  <si>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</si>
  <si>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</si>
  <si>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</si>
  <si>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</si>
  <si>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</si>
  <si>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</si>
  <si>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</si>
  <si>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</si>
  <si>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</si>
  <si>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</si>
  <si>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</si>
  <si>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</si>
  <si>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</si>
  <si>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</si>
  <si>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</si>
  <si>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</si>
  <si>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</si>
  <si>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</si>
  <si>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</si>
  <si>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</si>
  <si>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</si>
  <si>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</si>
  <si>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</si>
  <si>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</si>
  <si>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</si>
  <si>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</si>
  <si>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</si>
  <si>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</si>
  <si>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</si>
  <si>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</si>
  <si>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</si>
  <si>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</si>
  <si>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</si>
  <si>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</si>
  <si>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</si>
  <si>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</si>
  <si>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</si>
  <si>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</si>
  <si>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</si>
  <si>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</si>
  <si>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</si>
  <si>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</si>
  <si>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</si>
  <si>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</si>
  <si>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</si>
  <si>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</si>
  <si>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</si>
  <si>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</si>
  <si>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</si>
  <si>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</si>
  <si>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</si>
  <si>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</si>
  <si>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</si>
  <si>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</si>
  <si>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</si>
  <si>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</si>
  <si>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</si>
  <si>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</si>
  <si>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</si>
  <si>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</si>
  <si>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</si>
  <si>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</si>
  <si>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</si>
  <si>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</si>
  <si>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</si>
  <si>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</si>
  <si>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</si>
  <si>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</si>
  <si>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</si>
  <si>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</si>
  <si>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</si>
  <si>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</si>
  <si>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</si>
  <si>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</si>
  <si>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</si>
  <si>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</si>
  <si>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</si>
  <si>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</si>
  <si>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</si>
  <si>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</si>
  <si>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</si>
  <si>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</si>
  <si>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</si>
  <si>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</si>
  <si>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</si>
  <si>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</si>
  <si>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</si>
  <si>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</si>
  <si>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</si>
  <si>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</si>
  <si>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</si>
  <si>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</si>
  <si>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</si>
  <si>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</si>
  <si>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</si>
  <si>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</si>
  <si>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</si>
  <si>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</si>
  <si>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</si>
  <si>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</si>
  <si>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</si>
  <si>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</si>
  <si>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</si>
  <si>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</si>
  <si>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</si>
  <si>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</si>
  <si>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</si>
  <si>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</si>
  <si>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</si>
  <si>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</si>
  <si>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</si>
  <si>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</si>
  <si>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</si>
  <si>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</si>
  <si>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</si>
  <si>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</si>
  <si>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</si>
  <si>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</si>
  <si>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</si>
  <si>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</si>
  <si>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</si>
  <si>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</si>
  <si>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</si>
  <si>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</si>
  <si>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</si>
  <si>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</si>
  <si>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</si>
  <si>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</si>
  <si>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</si>
  <si>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</si>
  <si>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</si>
  <si>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</si>
  <si>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</si>
  <si>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</si>
  <si>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</si>
  <si>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</si>
  <si>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</si>
  <si>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</si>
  <si>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</si>
  <si>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</si>
  <si>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</si>
  <si>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</si>
  <si>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</si>
  <si>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</si>
  <si>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</si>
  <si>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</si>
  <si>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</si>
  <si>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</si>
  <si>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</si>
  <si>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</si>
  <si>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</si>
  <si>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</si>
  <si>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</si>
  <si>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</si>
  <si>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</si>
  <si>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</si>
  <si>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</si>
  <si>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</si>
  <si>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</si>
  <si>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</si>
  <si>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</si>
  <si>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</si>
  <si>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</si>
  <si>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</si>
  <si>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</si>
  <si>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</si>
  <si>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</si>
  <si>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</si>
  <si>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</si>
  <si>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</si>
  <si>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</si>
  <si>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</si>
  <si>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</si>
  <si>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</si>
  <si>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</si>
  <si>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</si>
  <si>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</si>
  <si>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</si>
  <si>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</si>
  <si>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</si>
  <si>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</si>
  <si>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</si>
  <si>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</si>
  <si>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</si>
  <si>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</si>
  <si>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</si>
  <si>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</si>
  <si>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</si>
  <si>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</si>
  <si>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</si>
  <si>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</si>
  <si>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</si>
  <si>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</si>
  <si>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</si>
  <si>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</si>
  <si>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</si>
  <si>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</si>
  <si>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</si>
  <si>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</si>
  <si>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</si>
  <si>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</si>
  <si>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</si>
  <si>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</si>
  <si>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</si>
  <si>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</si>
  <si>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</si>
  <si>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</si>
  <si>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</si>
  <si>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</si>
  <si>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</si>
  <si>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</si>
  <si>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</si>
  <si>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</si>
  <si>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</si>
  <si>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</si>
  <si>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</si>
  <si>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</si>
  <si>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</si>
  <si>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</si>
  <si>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</si>
  <si>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</si>
  <si>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</si>
  <si>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</si>
  <si>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</si>
  <si>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</si>
  <si>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</si>
  <si>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</si>
  <si>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</si>
  <si>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</si>
  <si>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</si>
  <si>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</si>
  <si>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</si>
  <si>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</si>
  <si>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</si>
  <si>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</si>
  <si>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</si>
  <si>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</si>
  <si>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</si>
  <si>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</si>
  <si>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</si>
  <si>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</si>
  <si>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</si>
  <si>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</si>
  <si>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</si>
  <si>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</si>
  <si>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</si>
  <si>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</si>
  <si>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</si>
  <si>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</si>
  <si>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</si>
  <si>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</si>
  <si>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</si>
  <si>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</si>
  <si>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</si>
  <si>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</si>
  <si>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</si>
  <si>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</si>
  <si>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</si>
  <si>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</si>
  <si>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</si>
  <si>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</si>
  <si>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</si>
  <si>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</si>
  <si>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</si>
  <si>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</si>
  <si>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</si>
  <si>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</si>
  <si>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</si>
  <si>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</si>
  <si>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</si>
  <si>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</si>
  <si>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</si>
  <si>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</si>
  <si>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</si>
  <si>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</si>
  <si>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</si>
  <si>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</si>
  <si>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</si>
  <si>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</si>
  <si>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</si>
  <si>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</si>
  <si>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</si>
  <si>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</si>
  <si>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</si>
  <si>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</si>
  <si>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</si>
  <si>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</si>
  <si>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</si>
  <si>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</si>
  <si>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</si>
  <si>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</si>
  <si>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</si>
  <si>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</si>
  <si>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</si>
  <si>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</si>
  <si>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</si>
  <si>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</si>
  <si>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</si>
  <si>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</si>
  <si>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</si>
  <si>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</si>
  <si>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</si>
  <si>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</si>
  <si>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</si>
  <si>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</si>
  <si>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</si>
  <si>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</si>
  <si>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</si>
  <si>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</si>
  <si>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</si>
  <si>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</si>
  <si>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</si>
  <si>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</si>
  <si>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</si>
  <si>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</si>
  <si>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</si>
  <si>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</si>
  <si>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</si>
  <si>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</si>
  <si>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</si>
  <si>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</si>
  <si>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</si>
  <si>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</si>
  <si>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</si>
  <si>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</si>
  <si>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</si>
  <si>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</si>
  <si>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</si>
  <si>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</si>
  <si>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</si>
  <si>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</si>
  <si>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</si>
  <si>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</si>
  <si>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</si>
  <si>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</si>
  <si>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</si>
  <si>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</si>
  <si>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</si>
  <si>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</si>
  <si>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</si>
  <si>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</si>
  <si>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</si>
  <si>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</si>
  <si>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</si>
  <si>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</si>
  <si>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</si>
  <si>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</si>
  <si>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</si>
  <si>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</si>
  <si>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</si>
  <si>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</si>
  <si>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</si>
  <si>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</si>
  <si>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</si>
  <si>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</si>
  <si>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</si>
  <si>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</si>
  <si>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</si>
  <si>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</si>
  <si>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</si>
  <si>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</si>
  <si>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</si>
  <si>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</si>
  <si>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</si>
  <si>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</si>
  <si>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</si>
  <si>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</si>
  <si>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</si>
  <si>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</si>
  <si>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</si>
  <si>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</si>
  <si>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</si>
  <si>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</si>
  <si>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</si>
  <si>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</si>
  <si>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</si>
  <si>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</si>
  <si>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</si>
  <si>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</si>
  <si>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</si>
  <si>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</si>
  <si>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</si>
  <si>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</si>
  <si>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</si>
  <si>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</si>
  <si>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</si>
  <si>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</si>
  <si>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</si>
  <si>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</si>
  <si>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</si>
  <si>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</si>
  <si>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</si>
  <si>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</si>
  <si>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</si>
  <si>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</si>
  <si>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</si>
  <si>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</si>
  <si>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</si>
  <si>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</si>
  <si>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</si>
  <si>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</si>
  <si>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</si>
  <si>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</si>
  <si>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</si>
  <si>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</si>
  <si>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</si>
  <si>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</si>
  <si>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</si>
  <si>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</si>
  <si>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</si>
  <si>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</si>
  <si>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</si>
  <si>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</si>
  <si>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</si>
  <si>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</si>
  <si>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</si>
  <si>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</si>
  <si>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</si>
  <si>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</si>
  <si>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</si>
  <si>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</si>
  <si>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</si>
  <si>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</si>
  <si>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</si>
  <si>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</si>
  <si>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</si>
  <si>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</si>
  <si>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</si>
  <si>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</si>
  <si>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</si>
  <si>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</si>
  <si>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</si>
  <si>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</si>
  <si>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</si>
  <si>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</si>
  <si>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</si>
  <si>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</si>
  <si>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</si>
  <si>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</si>
  <si>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</si>
  <si>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</si>
  <si>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</si>
  <si>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</si>
  <si>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</si>
  <si>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</si>
  <si>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</si>
  <si>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</si>
  <si>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</si>
  <si>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</si>
  <si>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</si>
  <si>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</si>
  <si>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</si>
  <si>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</si>
  <si>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</si>
  <si>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</si>
  <si>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</si>
  <si>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</si>
  <si>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</si>
  <si>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</si>
  <si>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</si>
  <si>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</si>
  <si>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</si>
  <si>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</si>
  <si>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</si>
  <si>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</si>
  <si>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</si>
  <si>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</si>
  <si>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</si>
  <si>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</si>
  <si>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</si>
  <si>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</si>
  <si>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</si>
  <si>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</si>
  <si>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</si>
  <si>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</si>
  <si>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</si>
  <si>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</si>
  <si>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</si>
  <si>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</si>
  <si>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</si>
  <si>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</si>
  <si>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</si>
  <si>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</si>
  <si>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</si>
  <si>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</si>
  <si>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</si>
  <si>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</si>
  <si>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</si>
  <si>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</si>
  <si>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</si>
  <si>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</si>
  <si>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</si>
  <si>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</si>
  <si>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</si>
  <si>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</si>
  <si>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</si>
  <si>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</si>
  <si>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</si>
  <si>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</si>
  <si>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</si>
  <si>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</si>
  <si>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</si>
  <si>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</si>
  <si>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</si>
  <si>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</si>
  <si>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</si>
  <si>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</si>
  <si>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</si>
  <si>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</si>
  <si>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</si>
  <si>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</si>
  <si>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</si>
  <si>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</si>
  <si>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</si>
  <si>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</si>
  <si>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</si>
  <si>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</si>
  <si>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</si>
  <si>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</si>
  <si>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</si>
  <si>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</si>
  <si>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</si>
  <si>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</si>
  <si>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</si>
  <si>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</si>
  <si>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</si>
  <si>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</si>
  <si>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</si>
  <si>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</si>
  <si>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</si>
  <si>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</si>
  <si>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</si>
  <si>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</si>
  <si>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</si>
  <si>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</si>
  <si>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</si>
  <si>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</si>
  <si>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</si>
  <si>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</si>
  <si>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</si>
  <si>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</si>
  <si>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</si>
  <si>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</si>
  <si>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</si>
  <si>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</si>
  <si>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</si>
  <si>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</si>
  <si>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</si>
  <si>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</si>
  <si>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</si>
  <si>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</si>
  <si>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</si>
  <si>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</si>
  <si>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</si>
  <si>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</si>
  <si>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</si>
  <si>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</si>
  <si>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</si>
  <si>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</si>
  <si>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</si>
  <si>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</si>
  <si>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</si>
  <si>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</si>
  <si>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</si>
  <si>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</si>
  <si>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</si>
  <si>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</si>
  <si>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</si>
  <si>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</si>
  <si>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</si>
  <si>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</si>
  <si>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</si>
  <si>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</si>
  <si>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</si>
  <si>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</si>
  <si>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</si>
  <si>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</si>
  <si>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</si>
  <si>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</si>
  <si>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</si>
  <si>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</si>
  <si>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</si>
  <si>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</si>
  <si>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</si>
  <si>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</si>
  <si>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</si>
  <si>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</si>
  <si>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</si>
  <si>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</si>
  <si>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</si>
  <si>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</si>
  <si>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</si>
  <si>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</si>
  <si>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</si>
  <si>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</si>
  <si>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</si>
  <si>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</si>
  <si>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</si>
  <si>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</si>
  <si>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</si>
  <si>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</si>
  <si>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</si>
  <si>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</si>
  <si>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</si>
  <si>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</si>
  <si>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</si>
  <si>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</si>
  <si>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</si>
  <si>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</si>
  <si>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</si>
  <si>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</si>
  <si>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</si>
  <si>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</si>
  <si>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</si>
  <si>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</si>
  <si>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</si>
  <si>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</si>
  <si>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</si>
  <si>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</si>
  <si>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</si>
  <si>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</si>
  <si>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</si>
  <si>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</si>
  <si>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</si>
  <si>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</si>
  <si>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</si>
  <si>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</si>
  <si>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</si>
  <si>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</si>
  <si>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</si>
  <si>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</si>
  <si>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</si>
  <si>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</si>
  <si>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</si>
  <si>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</si>
  <si>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</si>
  <si>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</si>
  <si>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</si>
  <si>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</si>
  <si>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</si>
  <si>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</si>
  <si>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</si>
  <si>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</si>
  <si>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</si>
  <si>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</si>
  <si>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</si>
  <si>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</si>
  <si>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</si>
  <si>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</si>
  <si>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</si>
  <si>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</si>
  <si>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</si>
  <si>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</si>
  <si>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</si>
  <si>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</si>
  <si>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</si>
  <si>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</si>
  <si>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</si>
  <si>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</si>
  <si>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</si>
  <si>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</si>
  <si>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</si>
  <si>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</si>
  <si>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</si>
  <si>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</si>
  <si>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</si>
  <si>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</si>
  <si>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</si>
  <si>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</si>
  <si>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</si>
  <si>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</si>
  <si>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</si>
  <si>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</si>
  <si>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</si>
  <si>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</si>
  <si>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</si>
  <si>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</si>
  <si>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</si>
  <si>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</si>
  <si>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</si>
  <si>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</si>
  <si>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</si>
  <si>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</si>
  <si>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</si>
  <si>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</si>
  <si>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</si>
  <si>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</si>
  <si>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</si>
  <si>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</si>
  <si>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</si>
  <si>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</si>
  <si>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</si>
  <si>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</si>
  <si>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</si>
  <si>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</si>
  <si>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</si>
  <si>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</si>
  <si>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</si>
  <si>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</si>
  <si>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</si>
  <si>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</si>
  <si>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</si>
  <si>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</si>
  <si>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</si>
  <si>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</si>
  <si>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</si>
  <si>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</si>
  <si>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</si>
  <si>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</si>
  <si>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</si>
  <si>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</si>
  <si>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</si>
  <si>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</si>
  <si>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</si>
  <si>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</si>
  <si>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</si>
  <si>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</si>
  <si>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</si>
  <si>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</si>
  <si>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</si>
  <si>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</si>
  <si>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</si>
  <si>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</si>
  <si>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</si>
  <si>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</si>
  <si>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</si>
  <si>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</si>
  <si>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</si>
  <si>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</si>
  <si>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</si>
  <si>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</si>
  <si>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</si>
  <si>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</si>
  <si>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</si>
  <si>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</si>
  <si>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</si>
  <si>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</si>
  <si>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</si>
  <si>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</si>
  <si>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</si>
  <si>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</si>
  <si>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</si>
  <si>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</si>
  <si>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</si>
  <si>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</si>
  <si>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</si>
  <si>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</si>
  <si>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</si>
  <si>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</si>
  <si>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</si>
  <si>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</si>
  <si>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</si>
  <si>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</si>
  <si>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</si>
  <si>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</si>
  <si>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</si>
  <si>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</si>
  <si>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</si>
  <si>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</si>
  <si>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</si>
  <si>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</si>
  <si>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</si>
  <si>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</si>
  <si>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</si>
  <si>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</si>
  <si>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</si>
  <si>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</si>
  <si>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</si>
  <si>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</si>
  <si>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</si>
  <si>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</si>
  <si>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</si>
  <si>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</si>
  <si>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</si>
  <si>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</si>
  <si>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</si>
  <si>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</si>
  <si>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</si>
  <si>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</si>
  <si>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</si>
  <si>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</si>
  <si>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</si>
  <si>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</si>
  <si>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</si>
  <si>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</si>
  <si>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</si>
  <si>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</si>
  <si>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</si>
  <si>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</si>
  <si>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</si>
  <si>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</si>
  <si>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</si>
  <si>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</si>
  <si>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</si>
  <si>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</si>
  <si>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</si>
  <si>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</si>
  <si>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</si>
  <si>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</si>
  <si>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</si>
  <si>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</si>
  <si>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</si>
  <si>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</si>
  <si>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</si>
  <si>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</si>
  <si>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</si>
  <si>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</si>
  <si>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</si>
  <si>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</si>
  <si>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</si>
  <si>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</si>
  <si>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</si>
  <si>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</si>
  <si>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</si>
  <si>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</si>
  <si>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</si>
  <si>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</si>
  <si>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</si>
  <si>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</si>
  <si>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</si>
  <si>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</si>
  <si>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</si>
  <si>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</si>
  <si>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</si>
  <si>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</si>
  <si>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</si>
  <si>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</si>
  <si>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</si>
  <si>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</si>
  <si>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</si>
  <si>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</si>
  <si>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</si>
  <si>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</si>
  <si>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</si>
  <si>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</si>
  <si>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</si>
  <si>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</si>
  <si>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</si>
  <si>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</si>
  <si>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</si>
  <si>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</si>
  <si>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</si>
  <si>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</si>
  <si>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</si>
  <si>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</si>
  <si>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</si>
  <si>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</si>
  <si>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</si>
  <si>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</si>
  <si>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</si>
  <si>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</si>
  <si>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</si>
  <si>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</si>
  <si>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</si>
  <si>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</si>
  <si>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</si>
  <si>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</si>
  <si>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</si>
  <si>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</si>
  <si>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</si>
  <si>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</si>
  <si>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</si>
  <si>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</si>
  <si>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</si>
  <si>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</si>
  <si>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</si>
  <si>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</si>
  <si>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</si>
  <si>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</si>
  <si>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</si>
  <si>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</si>
  <si>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</si>
  <si>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</si>
  <si>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</si>
  <si>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</si>
  <si>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</si>
  <si>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</si>
  <si>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</si>
  <si>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</si>
  <si>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</si>
  <si>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</si>
  <si>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</si>
  <si>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</si>
  <si>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</si>
  <si>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</si>
  <si>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</si>
  <si>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</si>
  <si>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</si>
  <si>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</si>
  <si>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</si>
  <si>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</si>
  <si>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</si>
  <si>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</si>
  <si>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</si>
  <si>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</si>
  <si>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</si>
  <si>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</si>
  <si>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</si>
  <si>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</si>
  <si>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</si>
  <si>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</si>
  <si>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</si>
  <si>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</si>
  <si>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</si>
  <si>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</si>
  <si>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</si>
  <si>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</si>
  <si>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</si>
  <si>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</si>
  <si>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</si>
  <si>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</si>
  <si>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</si>
  <si>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</si>
  <si>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</si>
  <si>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</si>
  <si>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</si>
  <si>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</si>
  <si>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</si>
  <si>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</si>
  <si>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</si>
  <si>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</si>
  <si>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</si>
  <si>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</si>
  <si>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</si>
  <si>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</si>
  <si>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</si>
  <si>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</si>
  <si>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</si>
  <si>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</si>
  <si>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</si>
  <si>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</si>
  <si>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</si>
  <si>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</si>
  <si>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</si>
  <si>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</si>
  <si>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</si>
  <si>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</si>
  <si>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</si>
  <si>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</si>
  <si>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</si>
  <si>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</si>
  <si>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</si>
  <si>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</si>
  <si>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</si>
  <si>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</si>
  <si>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</si>
  <si>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</si>
  <si>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</si>
  <si>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</si>
  <si>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</si>
  <si>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</si>
  <si>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</si>
  <si>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</si>
  <si>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</si>
  <si>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</si>
  <si>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</si>
  <si>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</si>
  <si>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</si>
  <si>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</si>
  <si>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</si>
  <si>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</si>
  <si>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</si>
  <si>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</si>
  <si>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</si>
  <si>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</si>
  <si>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</si>
  <si>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</si>
  <si>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</si>
  <si>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</si>
  <si>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</si>
  <si>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</si>
  <si>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</si>
  <si>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</si>
  <si>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</si>
  <si>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</si>
  <si>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</si>
  <si>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</si>
  <si>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</si>
  <si>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</si>
  <si>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</si>
  <si>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</si>
  <si>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</si>
  <si>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</si>
  <si>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</si>
  <si>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</si>
  <si>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</si>
  <si>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</si>
  <si>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</si>
  <si>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</si>
  <si>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</si>
  <si>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</si>
  <si>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</si>
  <si>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</si>
  <si>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</si>
  <si>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</si>
  <si>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</si>
  <si>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</si>
  <si>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</si>
  <si>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</si>
  <si>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</si>
  <si>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</si>
  <si>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</si>
  <si>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</si>
  <si>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</si>
  <si>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</si>
  <si>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</si>
  <si>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</si>
  <si>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</si>
  <si>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</si>
  <si>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</si>
  <si>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</si>
  <si>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</si>
  <si>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</si>
  <si>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</si>
  <si>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</si>
  <si>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</si>
  <si>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</si>
  <si>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</si>
  <si>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</si>
  <si>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</si>
  <si>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</si>
  <si>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</si>
  <si>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</si>
  <si>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</si>
  <si>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</si>
  <si>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</si>
  <si>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</si>
  <si>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</si>
  <si>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</si>
  <si>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</si>
  <si>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</si>
  <si>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</si>
  <si>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</si>
  <si>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</si>
  <si>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</si>
  <si>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</si>
  <si>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</si>
  <si>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</si>
  <si>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</si>
  <si>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</si>
  <si>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</si>
  <si>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</si>
  <si>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</si>
  <si>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</si>
  <si>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</si>
  <si>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</si>
  <si>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</si>
  <si>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</si>
  <si>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</si>
  <si>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</si>
  <si>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</si>
  <si>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</si>
  <si>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</si>
  <si>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</si>
  <si>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</si>
  <si>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</si>
  <si>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</si>
  <si>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</si>
  <si>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</si>
  <si>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</si>
  <si>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</si>
  <si>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</si>
  <si>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</si>
  <si>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</si>
  <si>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</si>
  <si>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</si>
  <si>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</si>
  <si>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</si>
  <si>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</si>
  <si>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</si>
  <si>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</si>
  <si>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</si>
  <si>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</si>
  <si>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</si>
  <si>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</si>
  <si>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</si>
  <si>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</si>
  <si>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</si>
  <si>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</si>
  <si>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</si>
  <si>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</si>
  <si>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</si>
  <si>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</si>
  <si>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</si>
  <si>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</si>
  <si>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</si>
  <si>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</si>
  <si>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</si>
  <si>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</si>
  <si>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</si>
  <si>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</si>
  <si>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</si>
  <si>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</si>
  <si>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</si>
  <si>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</si>
  <si>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</si>
  <si>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</si>
  <si>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</si>
  <si>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</si>
  <si>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</si>
  <si>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</si>
  <si>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</si>
  <si>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</si>
  <si>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</si>
  <si>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</si>
  <si>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</si>
  <si>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</si>
  <si>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</si>
  <si>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</si>
  <si>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</si>
  <si>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</si>
  <si>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</si>
  <si>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</si>
  <si>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</si>
  <si>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</si>
  <si>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</si>
  <si>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</si>
  <si>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</si>
  <si>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</si>
  <si>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</si>
  <si>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</si>
  <si>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</si>
  <si>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</si>
  <si>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</si>
  <si>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</si>
  <si>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</si>
  <si>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</si>
  <si>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</si>
  <si>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</si>
  <si>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</si>
  <si>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</si>
  <si>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</si>
  <si>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</si>
  <si>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</si>
  <si>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</si>
  <si>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</si>
  <si>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</si>
  <si>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</si>
  <si>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</si>
  <si>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</si>
  <si>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</si>
  <si>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</si>
  <si>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</si>
  <si>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</si>
  <si>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</si>
  <si>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</si>
  <si>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</si>
  <si>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</si>
  <si>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</si>
  <si>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</si>
  <si>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</si>
  <si>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</si>
  <si>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</si>
  <si>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</si>
  <si>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</si>
  <si>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</si>
  <si>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</si>
  <si>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</si>
  <si>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</si>
  <si>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</si>
  <si>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</si>
  <si>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</si>
  <si>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</si>
  <si>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</si>
  <si>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</si>
  <si>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</si>
  <si>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</si>
  <si>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</si>
  <si>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</si>
  <si>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</si>
  <si>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</si>
  <si>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</si>
  <si>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</si>
  <si>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</si>
  <si>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</si>
  <si>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</si>
  <si>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</si>
  <si>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</si>
  <si>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</si>
  <si>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</si>
  <si>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</si>
  <si>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</si>
  <si>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</si>
  <si>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</si>
  <si>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</si>
  <si>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</si>
  <si>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</si>
  <si>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</si>
  <si>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</si>
  <si>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</si>
  <si>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</si>
  <si>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</si>
  <si>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</si>
  <si>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</si>
  <si>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</si>
  <si>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</si>
  <si>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</si>
  <si>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</si>
  <si>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</si>
  <si>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</si>
  <si>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</si>
  <si>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</si>
  <si>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</si>
  <si>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</si>
  <si>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</si>
  <si>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</si>
  <si>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</si>
  <si>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</si>
  <si>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</si>
  <si>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</si>
  <si>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</si>
  <si>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</si>
  <si>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</si>
  <si>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</si>
  <si>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</si>
  <si>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</si>
  <si>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</si>
  <si>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</si>
  <si>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</si>
  <si>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</si>
  <si>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</si>
  <si>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</si>
  <si>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</si>
  <si>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</si>
  <si>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</si>
  <si>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</si>
  <si>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</si>
  <si>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</si>
  <si>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</si>
  <si>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</si>
  <si>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</si>
  <si>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</si>
  <si>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</si>
  <si>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</si>
  <si>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</si>
  <si>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</si>
  <si>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</si>
  <si>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</si>
  <si>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</si>
  <si>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</si>
  <si>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</si>
  <si>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</si>
  <si>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</si>
  <si>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</si>
  <si>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</si>
  <si>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</si>
  <si>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</si>
  <si>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</si>
  <si>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</si>
  <si>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</si>
  <si>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</si>
  <si>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</si>
  <si>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</si>
  <si>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</si>
  <si>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</si>
  <si>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</si>
  <si>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</si>
  <si>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</si>
  <si>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</si>
  <si>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</si>
  <si>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</si>
  <si>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</si>
  <si>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</si>
  <si>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</si>
  <si>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</si>
  <si>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</si>
  <si>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</si>
  <si>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</si>
  <si>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</si>
  <si>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</si>
  <si>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</si>
  <si>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</si>
  <si>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</si>
  <si>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</si>
  <si>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</si>
  <si>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</si>
  <si>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</si>
  <si>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</si>
  <si>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</si>
  <si>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</si>
  <si>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</si>
  <si>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</si>
  <si>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</si>
  <si>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</si>
  <si>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</si>
  <si>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</si>
  <si>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</si>
  <si>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</si>
  <si>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</si>
  <si>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</si>
  <si>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</si>
  <si>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</si>
  <si>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</si>
  <si>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</si>
  <si>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</si>
  <si>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</si>
  <si>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</si>
  <si>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</si>
  <si>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</si>
  <si>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</si>
  <si>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</si>
  <si>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</si>
  <si>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</si>
  <si>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</si>
  <si>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</si>
  <si>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</si>
  <si>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</si>
  <si>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</si>
  <si>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</si>
  <si>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</si>
  <si>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</si>
  <si>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</si>
  <si>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</si>
  <si>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</si>
  <si>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</si>
  <si>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</si>
  <si>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</si>
  <si>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</si>
  <si>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</si>
  <si>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</si>
  <si>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</si>
  <si>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</si>
  <si>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</si>
  <si>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</si>
  <si>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</si>
  <si>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</si>
  <si>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</si>
  <si>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</si>
  <si>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</si>
  <si>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</si>
  <si>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</si>
  <si>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</si>
  <si>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</si>
  <si>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</si>
  <si>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</si>
  <si>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</si>
  <si>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</si>
  <si>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</si>
  <si>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</si>
  <si>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</si>
  <si>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</si>
  <si>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</si>
  <si>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</si>
  <si>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</si>
  <si>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</si>
  <si>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</si>
  <si>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</si>
  <si>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</si>
  <si>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</si>
  <si>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</si>
  <si>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</si>
  <si>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</si>
  <si>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</si>
  <si>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</si>
  <si>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</si>
  <si>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</si>
  <si>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</si>
  <si>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</si>
  <si>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</si>
  <si>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</si>
  <si>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</si>
  <si>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</si>
  <si>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</si>
  <si>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</si>
  <si>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</si>
  <si>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</si>
  <si>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</si>
  <si>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</si>
  <si>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</si>
  <si>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</si>
  <si>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</si>
  <si>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</si>
  <si>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</si>
  <si>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</si>
  <si>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</si>
  <si>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</si>
  <si>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</si>
  <si>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</si>
  <si>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</si>
  <si>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</si>
  <si>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</si>
  <si>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</si>
  <si>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</si>
  <si>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</si>
  <si>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</si>
  <si>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</si>
  <si>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</si>
  <si>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</si>
  <si>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</si>
  <si>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</si>
  <si>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</si>
  <si>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</si>
  <si>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</si>
  <si>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</si>
  <si>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</si>
  <si>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</si>
  <si>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</si>
  <si>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</si>
  <si>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</si>
  <si>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</si>
  <si>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</si>
  <si>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</si>
  <si>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</si>
  <si>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</si>
  <si>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</si>
  <si>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</si>
  <si>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</si>
  <si>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</si>
  <si>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</si>
  <si>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</si>
  <si>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</si>
  <si>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</si>
  <si>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</si>
  <si>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</si>
  <si>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</si>
  <si>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</si>
  <si>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</si>
  <si>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</si>
  <si>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</si>
  <si>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</si>
  <si>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</si>
  <si>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</si>
  <si>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</si>
  <si>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</si>
  <si>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</si>
  <si>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</si>
  <si>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</si>
  <si>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</si>
  <si>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</si>
  <si>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</si>
  <si>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</si>
  <si>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</si>
  <si>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</si>
  <si>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</si>
  <si>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</si>
  <si>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</si>
  <si>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</si>
  <si>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</si>
  <si>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</si>
  <si>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</si>
  <si>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</si>
  <si>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</si>
  <si>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</si>
  <si>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</si>
  <si>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</si>
  <si>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</si>
  <si>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</si>
  <si>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</si>
  <si>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</si>
  <si>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</si>
  <si>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</si>
  <si>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</si>
  <si>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</si>
  <si>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</si>
  <si>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</si>
  <si>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</si>
  <si>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</si>
  <si>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</si>
  <si>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</si>
  <si>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</si>
  <si>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</si>
  <si>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</si>
  <si>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</si>
  <si>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</si>
  <si>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</si>
  <si>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</si>
  <si>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</si>
  <si>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</si>
  <si>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</si>
  <si>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</si>
  <si>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</si>
  <si>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</si>
  <si>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</si>
  <si>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</si>
  <si>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</si>
  <si>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</si>
  <si>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</si>
  <si>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</si>
  <si>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</si>
  <si>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</si>
  <si>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</si>
  <si>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</si>
  <si>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</si>
  <si>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</si>
  <si>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</si>
  <si>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</si>
  <si>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</si>
  <si>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</si>
  <si>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</si>
  <si>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</si>
  <si>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</si>
  <si>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</si>
  <si>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</si>
  <si>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</si>
  <si>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</si>
  <si>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</si>
  <si>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</si>
  <si>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</si>
  <si>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</si>
  <si>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</si>
  <si>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</si>
  <si>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</si>
  <si>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</si>
  <si>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</si>
  <si>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</si>
  <si>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</si>
  <si>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</si>
  <si>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</si>
  <si>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</si>
  <si>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</si>
  <si>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</si>
  <si>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</si>
  <si>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</si>
  <si>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</si>
  <si>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</si>
  <si>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</si>
  <si>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</si>
  <si>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</si>
  <si>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</si>
  <si>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</si>
  <si>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</si>
  <si>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</si>
  <si>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</si>
  <si>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</si>
  <si>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</si>
  <si>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</si>
  <si>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</si>
  <si>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</si>
  <si>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</si>
  <si>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</si>
  <si>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</si>
  <si>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</si>
  <si>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</si>
  <si>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</si>
  <si>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</si>
  <si>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</si>
  <si>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</si>
  <si>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</si>
  <si>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</si>
  <si>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</si>
  <si>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</si>
  <si>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</si>
  <si>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</si>
  <si>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</si>
  <si>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</si>
  <si>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</si>
  <si>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</si>
  <si>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</si>
  <si>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</si>
  <si>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</si>
  <si>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</si>
  <si>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</si>
  <si>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</si>
  <si>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</si>
  <si>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</si>
  <si>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</si>
  <si>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</si>
  <si>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</si>
  <si>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</si>
  <si>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</si>
  <si>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</si>
  <si>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</si>
  <si>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</si>
  <si>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</si>
  <si>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</si>
  <si>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</si>
  <si>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</si>
  <si>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</si>
  <si>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</si>
  <si>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</si>
  <si>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</si>
  <si>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</si>
  <si>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</si>
  <si>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</si>
  <si>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</si>
  <si>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</si>
  <si>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</si>
  <si>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</si>
  <si>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</si>
  <si>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</si>
  <si>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</si>
  <si>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</si>
  <si>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</si>
  <si>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</si>
  <si>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</si>
  <si>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</si>
  <si>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</si>
  <si>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</si>
  <si>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</si>
  <si>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</si>
  <si>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</si>
  <si>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</si>
  <si>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</si>
  <si>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</si>
  <si>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</si>
  <si>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</si>
  <si>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</si>
  <si>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</si>
  <si>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</si>
  <si>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</si>
  <si>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</si>
  <si>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</si>
  <si>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</si>
  <si>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</si>
  <si>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</si>
  <si>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</si>
  <si>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</si>
  <si>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</si>
  <si>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</si>
  <si>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</si>
  <si>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</si>
  <si>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</si>
  <si>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</si>
  <si>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</si>
  <si>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</si>
  <si>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</si>
  <si>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</si>
  <si>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</si>
  <si>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</si>
  <si>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</si>
  <si>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</si>
  <si>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</si>
  <si>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</si>
  <si>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</si>
  <si>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</si>
  <si>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</si>
  <si>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</si>
  <si>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</si>
  <si>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</si>
  <si>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</si>
  <si>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</si>
  <si>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</si>
  <si>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</si>
  <si>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</si>
  <si>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</si>
  <si>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</si>
  <si>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</si>
  <si>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</si>
  <si>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</si>
  <si>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</si>
  <si>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</si>
  <si>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</si>
  <si>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</si>
  <si>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</si>
  <si>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</si>
  <si>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</si>
  <si>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</si>
  <si>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</si>
  <si>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</si>
  <si>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</si>
  <si>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</si>
  <si>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</si>
  <si>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</si>
  <si>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</si>
  <si>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</si>
  <si>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</si>
  <si>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</si>
  <si>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</si>
  <si>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</si>
  <si>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</si>
  <si>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</si>
  <si>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</si>
  <si>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</si>
  <si>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</si>
  <si>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</si>
  <si>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</si>
  <si>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</si>
  <si>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</si>
  <si>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</si>
  <si>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</si>
  <si>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</si>
  <si>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</si>
  <si>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</si>
  <si>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</si>
  <si>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</si>
  <si>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</si>
  <si>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</si>
  <si>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</si>
  <si>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</si>
  <si>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</si>
  <si>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</si>
  <si>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</si>
  <si>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</si>
  <si>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</si>
  <si>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</si>
  <si>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</si>
  <si>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</si>
  <si>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</si>
  <si>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</si>
  <si>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</si>
  <si>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</si>
  <si>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</si>
  <si>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</si>
  <si>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</si>
  <si>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</si>
  <si>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</si>
  <si>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</si>
  <si>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</si>
  <si>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</si>
  <si>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</si>
  <si>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</si>
  <si>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</si>
  <si>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</si>
  <si>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</si>
  <si>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</si>
  <si>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</si>
  <si>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</si>
  <si>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</si>
  <si>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</si>
  <si>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</si>
  <si>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</si>
  <si>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</si>
  <si>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</si>
  <si>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</si>
  <si>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</si>
  <si>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</si>
  <si>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</si>
  <si>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</si>
  <si>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</si>
  <si>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</si>
  <si>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</si>
  <si>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</si>
  <si>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</si>
  <si>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</si>
  <si>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</si>
  <si>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</si>
  <si>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</si>
  <si>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</si>
  <si>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</si>
  <si>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</si>
  <si>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</si>
  <si>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</si>
  <si>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</si>
  <si>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</si>
  <si>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</si>
  <si>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</si>
  <si>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</si>
  <si>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</si>
  <si>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</si>
  <si>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</si>
  <si>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</si>
  <si>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</si>
  <si>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</si>
  <si>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</si>
  <si>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</si>
  <si>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</si>
  <si>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</si>
  <si>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</si>
  <si>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</si>
  <si>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</si>
  <si>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</si>
  <si>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</si>
  <si>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</si>
  <si>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</si>
  <si>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</si>
  <si>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</si>
  <si>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</si>
  <si>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</si>
  <si>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</si>
  <si>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</si>
  <si>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</si>
  <si>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</si>
  <si>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</si>
  <si>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</si>
  <si>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</si>
  <si>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</si>
  <si>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</si>
  <si>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</si>
  <si>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</si>
  <si>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</si>
  <si>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</si>
  <si>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</si>
  <si>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</si>
  <si>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</si>
  <si>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</si>
  <si>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</si>
  <si>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</si>
  <si>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</si>
  <si>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</si>
  <si>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</si>
  <si>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</si>
  <si>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</si>
  <si>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</si>
  <si>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</si>
  <si>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</si>
  <si>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</si>
  <si>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</si>
  <si>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</si>
  <si>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</si>
  <si>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</si>
  <si>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</si>
  <si>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</si>
  <si>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</si>
  <si>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</si>
  <si>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</si>
  <si>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</si>
  <si>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</si>
  <si>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</si>
  <si>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</si>
  <si>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</si>
  <si>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</si>
  <si>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</si>
  <si>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</si>
  <si>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</si>
  <si>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</si>
  <si>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</si>
  <si>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</si>
  <si>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</si>
  <si>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</si>
  <si>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</si>
  <si>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</si>
  <si>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</si>
  <si>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</si>
  <si>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</si>
  <si>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</si>
  <si>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</si>
  <si>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</si>
  <si>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</si>
  <si>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</si>
  <si>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</si>
  <si>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</si>
  <si>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</si>
  <si>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</si>
  <si>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</si>
  <si>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</si>
  <si>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</si>
  <si>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</si>
  <si>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</si>
  <si>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</si>
  <si>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</si>
  <si>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</si>
  <si>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</si>
  <si>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</si>
  <si>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</si>
  <si>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</si>
  <si>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</si>
  <si>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</si>
  <si>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</si>
  <si>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</si>
  <si>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</si>
  <si>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</si>
  <si>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</si>
  <si>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</si>
  <si>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</si>
  <si>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</si>
  <si>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</si>
  <si>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</si>
  <si>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</si>
  <si>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</si>
  <si>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</si>
  <si>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</si>
  <si>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</si>
  <si>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</si>
  <si>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</si>
  <si>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</si>
  <si>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</si>
  <si>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</si>
  <si>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</si>
  <si>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</si>
  <si>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</si>
  <si>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</si>
  <si>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</si>
  <si>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</si>
  <si>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</si>
  <si>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</si>
  <si>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</si>
  <si>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</si>
  <si>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</si>
  <si>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</si>
  <si>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</si>
  <si>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</si>
  <si>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</si>
  <si>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</si>
  <si>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</si>
  <si>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</si>
  <si>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</si>
  <si>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</si>
  <si>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</si>
  <si>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</si>
  <si>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</si>
  <si>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</si>
  <si>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</si>
  <si>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</si>
  <si>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</si>
  <si>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</si>
  <si>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</si>
  <si>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</si>
  <si>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</si>
  <si>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</si>
  <si>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</si>
  <si>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</si>
  <si>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</si>
  <si>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</si>
  <si>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</si>
  <si>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</si>
  <si>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</si>
  <si>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</si>
  <si>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</si>
  <si>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</si>
  <si>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</si>
  <si>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</si>
  <si>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</si>
  <si>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</si>
  <si>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</si>
  <si>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</si>
  <si>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</si>
  <si>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</si>
  <si>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</si>
  <si>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</si>
  <si>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</si>
  <si>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</si>
  <si>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</si>
  <si>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</si>
  <si>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</si>
  <si>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</si>
  <si>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</si>
  <si>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</si>
  <si>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</si>
  <si>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</si>
  <si>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</si>
  <si>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</si>
  <si>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</si>
  <si>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</si>
  <si>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</si>
  <si>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</si>
  <si>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</si>
  <si>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</si>
  <si>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</si>
  <si>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</si>
  <si>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</si>
  <si>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</si>
  <si>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</si>
  <si>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</si>
  <si>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</si>
  <si>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</si>
  <si>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</si>
  <si>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</si>
  <si>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</si>
  <si>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</si>
  <si>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</si>
  <si>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</si>
  <si>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</si>
  <si>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</si>
  <si>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</si>
  <si>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</si>
  <si>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</si>
  <si>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</si>
  <si>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</si>
  <si>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</si>
  <si>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</si>
  <si>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</si>
  <si>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</si>
  <si>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</si>
  <si>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</si>
  <si>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</si>
  <si>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</si>
  <si>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</si>
  <si>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</si>
  <si>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</si>
  <si>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</si>
  <si>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</si>
  <si>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</si>
  <si>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</si>
  <si>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</si>
  <si>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</si>
  <si>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</si>
  <si>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</si>
  <si>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</si>
  <si>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</si>
  <si>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</si>
  <si>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</si>
  <si>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</si>
  <si>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</si>
  <si>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</si>
  <si>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</si>
  <si>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</si>
  <si>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</si>
  <si>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</si>
  <si>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</si>
  <si>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</si>
  <si>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</si>
  <si>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</si>
  <si>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</si>
  <si>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</si>
  <si>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</si>
  <si>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</si>
  <si>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</si>
  <si>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</si>
  <si>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</si>
  <si>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</si>
  <si>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</si>
  <si>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</si>
  <si>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</si>
  <si>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</si>
  <si>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</si>
  <si>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</si>
  <si>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</si>
  <si>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</si>
  <si>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</si>
  <si>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</si>
  <si>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</si>
  <si>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</si>
  <si>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</si>
  <si>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</si>
  <si>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</si>
  <si>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</si>
  <si>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</si>
  <si>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</si>
  <si>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</si>
  <si>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</si>
  <si>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</si>
  <si>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</si>
  <si>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</si>
  <si>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</si>
  <si>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</si>
  <si>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</si>
  <si>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</si>
  <si>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</si>
  <si>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</si>
  <si>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</si>
  <si>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</si>
  <si>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</si>
  <si>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</si>
  <si>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</si>
  <si>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</si>
  <si>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</si>
  <si>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</si>
  <si>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</si>
  <si>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</si>
  <si>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</si>
  <si>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</si>
  <si>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</si>
  <si>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</si>
  <si>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</si>
  <si>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</si>
  <si>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</si>
  <si>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</si>
  <si>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</si>
  <si>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</si>
  <si>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</si>
  <si>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</si>
  <si>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</si>
  <si>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</si>
  <si>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</si>
  <si>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</si>
  <si>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</si>
  <si>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</si>
  <si>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</si>
  <si>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</si>
  <si>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</si>
  <si>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</si>
  <si>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</si>
  <si>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</si>
  <si>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</si>
  <si>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</si>
  <si>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</si>
  <si>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</si>
  <si>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</si>
  <si>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</si>
  <si>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</si>
  <si>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</si>
  <si>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</si>
  <si>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</si>
  <si>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</si>
  <si>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</si>
  <si>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</si>
  <si>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</si>
  <si>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</si>
  <si>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</si>
  <si>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</si>
  <si>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</si>
  <si>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</si>
  <si>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</si>
  <si>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</si>
  <si>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</si>
  <si>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</si>
  <si>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</si>
  <si>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</si>
  <si>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</si>
  <si>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</si>
  <si>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</si>
  <si>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</si>
  <si>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</si>
  <si>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</si>
  <si>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</si>
  <si>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</si>
  <si>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</si>
  <si>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</si>
  <si>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</si>
  <si>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</si>
  <si>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</si>
  <si>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</si>
  <si>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</si>
  <si>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</si>
  <si>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</si>
  <si>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</si>
  <si>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</si>
  <si>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</si>
  <si>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</si>
  <si>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</si>
  <si>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</si>
  <si>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</si>
  <si>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</si>
  <si>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</si>
  <si>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</si>
  <si>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</si>
  <si>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</si>
  <si>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</si>
  <si>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</si>
  <si>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</si>
  <si>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</si>
  <si>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</si>
  <si>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</si>
  <si>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</si>
  <si>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</si>
  <si>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</si>
  <si>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</si>
  <si>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</si>
  <si>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</si>
  <si>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</si>
  <si>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</si>
  <si>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</si>
  <si>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</si>
  <si>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</si>
  <si>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</si>
  <si>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</si>
  <si>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</si>
  <si>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</si>
  <si>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</si>
  <si>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</si>
  <si>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</si>
  <si>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</si>
  <si>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</si>
  <si>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</si>
  <si>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</si>
  <si>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</si>
  <si>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</si>
  <si>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</si>
  <si>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</si>
  <si>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</si>
  <si>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</si>
  <si>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</si>
  <si>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</si>
  <si>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</si>
  <si>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</si>
  <si>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</si>
  <si>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</si>
  <si>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</si>
  <si>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</si>
  <si>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</si>
  <si>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</si>
  <si>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</si>
  <si>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</si>
  <si>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</si>
  <si>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</si>
  <si>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</si>
  <si>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</si>
  <si>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</si>
  <si>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</si>
  <si>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</si>
  <si>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</si>
  <si>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</si>
  <si>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</si>
  <si>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</si>
  <si>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</si>
  <si>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</si>
  <si>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</si>
  <si>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</si>
  <si>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</si>
  <si>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</si>
  <si>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</si>
  <si>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</si>
  <si>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</si>
  <si>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</si>
  <si>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</si>
  <si>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</si>
  <si>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</si>
  <si>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</si>
  <si>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</si>
  <si>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</si>
  <si>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</si>
  <si>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</si>
  <si>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</si>
  <si>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</si>
  <si>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</si>
  <si>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</si>
  <si>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</si>
  <si>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</si>
  <si>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</si>
  <si>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</si>
  <si>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</si>
  <si>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</si>
  <si>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</si>
  <si>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</si>
  <si>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</si>
  <si>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</si>
  <si>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</si>
  <si>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</si>
  <si>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</si>
  <si>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</si>
  <si>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</si>
  <si>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</si>
  <si>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</si>
  <si>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</si>
  <si>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</si>
  <si>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</si>
  <si>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</si>
  <si>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</si>
  <si>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</si>
  <si>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</si>
  <si>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</si>
  <si>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</si>
  <si>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</si>
  <si>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</si>
  <si>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</si>
  <si>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</si>
  <si>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</si>
  <si>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</si>
  <si>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</si>
  <si>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</si>
  <si>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</si>
  <si>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</si>
  <si>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</si>
  <si>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</si>
  <si>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</si>
  <si>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</si>
  <si>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</si>
  <si>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</si>
  <si>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</si>
  <si>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</si>
  <si>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</si>
  <si>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</si>
  <si>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</si>
  <si>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</si>
  <si>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</si>
  <si>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</si>
  <si>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</si>
  <si>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</si>
  <si>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</si>
  <si>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</si>
  <si>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</si>
  <si>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</si>
  <si>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</si>
  <si>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</si>
  <si>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</si>
  <si>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</si>
  <si>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</si>
  <si>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</si>
  <si>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</si>
  <si>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</si>
  <si>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</si>
  <si>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</si>
  <si>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</si>
  <si>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</si>
  <si>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</si>
  <si>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</si>
  <si>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</si>
  <si>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</si>
  <si>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</si>
  <si>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</si>
  <si>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</si>
  <si>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</si>
  <si>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</si>
  <si>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</si>
  <si>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</si>
  <si>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</si>
  <si>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</si>
  <si>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</si>
  <si>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</si>
  <si>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</si>
  <si>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</si>
  <si>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</si>
  <si>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</si>
  <si>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</si>
  <si>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</si>
  <si>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</si>
  <si>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</si>
  <si>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</si>
  <si>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</si>
  <si>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</si>
  <si>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</si>
  <si>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</si>
  <si>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</si>
  <si>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</si>
  <si>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</si>
  <si>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</si>
  <si>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</si>
  <si>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</si>
  <si>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</si>
  <si>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</si>
  <si>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</si>
  <si>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</si>
  <si>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</si>
  <si>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</si>
  <si>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</si>
  <si>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</si>
  <si>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</si>
  <si>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</si>
  <si>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</si>
  <si>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</si>
  <si>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</si>
  <si>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</si>
  <si>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</si>
  <si>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</si>
  <si>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</si>
  <si>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</si>
  <si>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</si>
  <si>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</si>
  <si>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</si>
  <si>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</si>
  <si>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</si>
  <si>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</si>
  <si>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</si>
  <si>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</si>
  <si>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</si>
  <si>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</si>
  <si>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</si>
  <si>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</si>
  <si>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</si>
  <si>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</si>
  <si>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</si>
  <si>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</si>
  <si>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</si>
  <si>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</si>
  <si>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</si>
  <si>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</si>
  <si>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</si>
  <si>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</si>
  <si>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</si>
  <si>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</si>
  <si>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</si>
  <si>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</si>
  <si>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</si>
  <si>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</si>
  <si>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</si>
  <si>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</si>
  <si>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</si>
  <si>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</si>
  <si>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</si>
  <si>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</si>
  <si>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</si>
  <si>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</si>
  <si>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</si>
  <si>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</si>
  <si>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</si>
  <si>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</si>
  <si>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</si>
  <si>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</si>
  <si>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</si>
  <si>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</si>
  <si>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</si>
  <si>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</si>
  <si>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</si>
  <si>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</si>
  <si>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</si>
  <si>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</si>
  <si>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</si>
  <si>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</si>
  <si>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</si>
  <si>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</si>
  <si>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</si>
  <si>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</si>
  <si>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</si>
  <si>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</si>
  <si>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</si>
  <si>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</si>
  <si>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</si>
  <si>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</si>
  <si>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</si>
  <si>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</si>
  <si>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</si>
  <si>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</si>
  <si>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</si>
  <si>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</si>
  <si>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</si>
  <si>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</si>
  <si>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</si>
  <si>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</si>
  <si>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</si>
  <si>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</si>
  <si>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</si>
  <si>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</si>
  <si>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</si>
  <si>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</si>
  <si>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</si>
  <si>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</si>
  <si>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</si>
  <si>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</si>
  <si>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</si>
  <si>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</si>
  <si>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</si>
  <si>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</si>
  <si>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</si>
  <si>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</si>
  <si>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</si>
  <si>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</si>
  <si>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</si>
  <si>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</si>
  <si>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</si>
  <si>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</si>
  <si>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</si>
  <si>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</si>
  <si>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</si>
  <si>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</si>
  <si>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</si>
  <si>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</si>
  <si>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</si>
  <si>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</si>
  <si>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</si>
  <si>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</si>
  <si>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</si>
  <si>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</si>
  <si>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</si>
  <si>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</si>
  <si>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</si>
  <si>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</si>
  <si>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</si>
  <si>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</si>
  <si>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</si>
  <si>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</si>
  <si>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</si>
  <si>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</si>
  <si>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</si>
  <si>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</si>
  <si>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</si>
  <si>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</si>
  <si>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</si>
  <si>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</si>
  <si>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</si>
  <si>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</si>
  <si>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</si>
  <si>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</si>
  <si>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</si>
  <si>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</si>
  <si>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</si>
  <si>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</si>
  <si>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</si>
  <si>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</si>
  <si>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</si>
  <si>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</si>
  <si>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</si>
  <si>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</si>
  <si>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</si>
  <si>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</si>
  <si>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</si>
  <si>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</si>
  <si>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</si>
  <si>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</si>
  <si>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</si>
  <si>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</si>
  <si>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</si>
  <si>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</si>
  <si>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</si>
  <si>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</si>
  <si>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</si>
  <si>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</si>
  <si>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</si>
  <si>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</si>
  <si>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</si>
  <si>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</si>
  <si>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</si>
  <si>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</si>
  <si>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</si>
  <si>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</si>
  <si>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</si>
  <si>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</si>
  <si>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</si>
  <si>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</si>
  <si>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</si>
  <si>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</si>
  <si>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</si>
  <si>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</si>
  <si>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</si>
  <si>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</si>
  <si>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</si>
  <si>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</si>
  <si>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</si>
  <si>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</si>
  <si>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</si>
  <si>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</si>
  <si>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</si>
  <si>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</si>
  <si>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</si>
  <si>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</si>
  <si>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</si>
  <si>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</si>
  <si>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</si>
  <si>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</si>
  <si>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</si>
  <si>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</si>
  <si>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</si>
  <si>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</si>
  <si>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</si>
  <si>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</si>
  <si>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</si>
  <si>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</si>
  <si>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</si>
  <si>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</si>
  <si>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</si>
  <si>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</si>
  <si>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</si>
  <si>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</si>
  <si>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</si>
  <si>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</si>
  <si>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</si>
  <si>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</si>
  <si>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</si>
  <si>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</si>
  <si>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</si>
  <si>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</si>
  <si>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</si>
  <si>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</si>
  <si>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</si>
  <si>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</si>
  <si>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</si>
  <si>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</si>
  <si>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</si>
  <si>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</si>
  <si>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</si>
  <si>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</si>
  <si>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</si>
  <si>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</si>
  <si>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</si>
  <si>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</si>
  <si>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</si>
  <si>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</si>
  <si>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</si>
  <si>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</si>
  <si>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</si>
  <si>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</si>
  <si>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</si>
  <si>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</si>
  <si>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</si>
  <si>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</si>
  <si>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</si>
  <si>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</si>
  <si>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</si>
  <si>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</si>
  <si>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</si>
  <si>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</si>
  <si>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</si>
  <si>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</si>
  <si>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</si>
  <si>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</si>
  <si>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</si>
  <si>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</si>
  <si>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</si>
  <si>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</si>
  <si>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</si>
  <si>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</si>
  <si>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</si>
  <si>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</si>
  <si>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</si>
  <si>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</si>
  <si>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</si>
  <si>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</si>
  <si>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</si>
  <si>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</si>
  <si>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</si>
  <si>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</si>
  <si>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</si>
  <si>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</si>
  <si>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</si>
  <si>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</si>
  <si>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</si>
  <si>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</si>
  <si>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</si>
  <si>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</si>
  <si>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</si>
  <si>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</si>
  <si>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</si>
  <si>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</si>
  <si>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</si>
  <si>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</si>
  <si>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</si>
  <si>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</si>
  <si>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</si>
  <si>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</si>
  <si>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</si>
  <si>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</si>
  <si>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</si>
  <si>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</si>
  <si>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</si>
  <si>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</si>
  <si>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</si>
  <si>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</si>
  <si>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</si>
  <si>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</si>
  <si>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</si>
  <si>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</si>
  <si>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</si>
  <si>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</si>
  <si>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</si>
  <si>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</si>
  <si>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</si>
  <si>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</si>
  <si>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</si>
  <si>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</si>
  <si>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</si>
  <si>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</si>
  <si>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</si>
  <si>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</si>
  <si>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</si>
  <si>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</si>
  <si>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</si>
  <si>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</si>
  <si>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</si>
  <si>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</si>
  <si>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</si>
  <si>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</si>
  <si>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</si>
  <si>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</si>
  <si>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</si>
  <si>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</si>
  <si>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</si>
  <si>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</si>
  <si>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</si>
  <si>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</si>
  <si>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</si>
  <si>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</si>
  <si>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</si>
  <si>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</si>
  <si>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</si>
  <si>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</si>
  <si>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</si>
  <si>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</si>
  <si>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</si>
  <si>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</si>
  <si>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</si>
  <si>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</si>
  <si>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</si>
  <si>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</si>
  <si>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</si>
  <si>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</si>
  <si>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</si>
  <si>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</si>
  <si>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</si>
  <si>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</si>
  <si>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</si>
  <si>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</si>
  <si>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</si>
  <si>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</si>
  <si>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</si>
  <si>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</si>
  <si>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</si>
  <si>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</si>
  <si>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</si>
  <si>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</si>
  <si>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</si>
  <si>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</si>
  <si>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</si>
  <si>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</si>
  <si>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</si>
  <si>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</si>
  <si>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</si>
  <si>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</si>
  <si>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</si>
  <si>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</si>
  <si>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</si>
  <si>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</si>
  <si>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</si>
  <si>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</si>
  <si>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</si>
  <si>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</si>
  <si>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</si>
  <si>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</si>
  <si>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</si>
  <si>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</si>
  <si>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</si>
  <si>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</si>
  <si>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</si>
  <si>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</si>
  <si>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</si>
  <si>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</si>
  <si>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</si>
  <si>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</si>
  <si>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</si>
  <si>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</si>
  <si>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</si>
  <si>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</si>
  <si>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</si>
  <si>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</si>
  <si>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</si>
  <si>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</si>
  <si>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</si>
  <si>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</si>
  <si>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</si>
  <si>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</si>
  <si>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</si>
  <si>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</si>
  <si>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</si>
  <si>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</si>
  <si>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</si>
  <si>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</si>
  <si>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</si>
  <si>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</si>
  <si>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</si>
  <si>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</si>
  <si>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</si>
  <si>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</si>
  <si>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</si>
  <si>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</si>
  <si>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</si>
  <si>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</si>
  <si>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</si>
  <si>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</si>
  <si>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</si>
  <si>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</si>
  <si>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</si>
  <si>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</si>
  <si>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</si>
  <si>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</si>
  <si>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</si>
  <si>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</si>
  <si>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</si>
  <si>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</si>
  <si>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</si>
  <si>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</si>
  <si>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</si>
  <si>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</si>
  <si>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</si>
  <si>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</si>
  <si>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</si>
  <si>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</si>
  <si>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</si>
  <si>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</si>
  <si>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</si>
  <si>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</si>
  <si>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</si>
  <si>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</si>
  <si>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</si>
  <si>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</si>
  <si>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</si>
  <si>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</si>
  <si>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</si>
  <si>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</si>
  <si>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</si>
  <si>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</si>
  <si>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</si>
  <si>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</si>
  <si>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</si>
  <si>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</si>
  <si>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</si>
  <si>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</si>
  <si>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</si>
  <si>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</si>
  <si>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</si>
  <si>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</si>
  <si>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</si>
  <si>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</si>
  <si>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</si>
  <si>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</si>
  <si>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</si>
  <si>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</si>
  <si>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</si>
  <si>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</si>
  <si>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</si>
  <si>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</si>
  <si>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</si>
  <si>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</si>
  <si>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</si>
  <si>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</si>
  <si>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</si>
  <si>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</si>
  <si>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</si>
  <si>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</si>
  <si>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</si>
  <si>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</si>
  <si>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</si>
  <si>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</si>
  <si>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</si>
  <si>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</si>
  <si>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</si>
  <si>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</si>
  <si>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</si>
  <si>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</si>
  <si>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</si>
  <si>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</si>
  <si>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</si>
  <si>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</si>
  <si>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</si>
  <si>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</si>
  <si>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</si>
  <si>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</si>
  <si>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</si>
  <si>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</si>
  <si>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</si>
  <si>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</si>
  <si>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</si>
  <si>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</si>
  <si>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</si>
  <si>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</si>
  <si>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</si>
  <si>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</si>
  <si>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</si>
  <si>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</si>
  <si>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</si>
  <si>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</si>
  <si>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</si>
  <si>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</si>
  <si>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</si>
  <si>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</si>
  <si>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</si>
  <si>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</si>
  <si>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</si>
  <si>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</si>
  <si>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</si>
  <si>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</si>
  <si>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</si>
  <si>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</si>
  <si>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</si>
  <si>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</si>
  <si>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</si>
  <si>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</si>
  <si>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</si>
  <si>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</si>
  <si>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</si>
  <si>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</si>
  <si>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</si>
  <si>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</si>
  <si>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</si>
  <si>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</si>
  <si>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</si>
  <si>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</si>
  <si>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</si>
  <si>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</si>
  <si>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</si>
  <si>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</si>
  <si>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</si>
  <si>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</si>
  <si>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</si>
  <si>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</si>
  <si>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</si>
  <si>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</si>
  <si>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</si>
  <si>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</si>
  <si>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</si>
  <si>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</si>
  <si>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</si>
  <si>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</si>
  <si>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</si>
  <si>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</si>
  <si>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</si>
  <si>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</si>
  <si>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</si>
  <si>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</si>
  <si>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</si>
  <si>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</si>
  <si>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</si>
  <si>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</si>
  <si>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</si>
  <si>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</si>
  <si>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</si>
  <si>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</si>
  <si>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</si>
  <si>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</si>
  <si>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</si>
  <si>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</si>
  <si>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</si>
  <si>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</si>
  <si>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</si>
  <si>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</si>
  <si>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</si>
  <si>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</si>
  <si>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</si>
  <si>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</si>
  <si>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</si>
  <si>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</si>
  <si>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</si>
  <si>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</si>
  <si>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</si>
  <si>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</si>
  <si>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</si>
  <si>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</si>
  <si>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</si>
  <si>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</si>
  <si>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</si>
  <si>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</si>
  <si>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</si>
  <si>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</si>
  <si>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</si>
  <si>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</si>
  <si>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</si>
  <si>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</si>
  <si>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</si>
  <si>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</si>
  <si>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</si>
  <si>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</si>
  <si>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</si>
  <si>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</si>
  <si>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</si>
  <si>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</si>
  <si>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</si>
  <si>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</si>
  <si>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</si>
  <si>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</si>
  <si>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</si>
  <si>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</si>
  <si>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</si>
  <si>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</si>
  <si>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</si>
  <si>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</si>
  <si>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</si>
  <si>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</si>
  <si>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</si>
  <si>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</si>
  <si>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</si>
  <si>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</si>
  <si>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</si>
  <si>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</si>
  <si>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</si>
  <si>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</si>
  <si>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</si>
  <si>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</si>
  <si>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</si>
  <si>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</si>
  <si>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</si>
  <si>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</si>
  <si>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</si>
  <si>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</si>
  <si>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</si>
  <si>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</si>
  <si>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</si>
  <si>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</si>
  <si>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</si>
  <si>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</si>
  <si>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</si>
  <si>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</si>
  <si>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</si>
  <si>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</si>
  <si>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</si>
  <si>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</si>
  <si>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</si>
  <si>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</si>
  <si>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</si>
  <si>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</si>
  <si>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</si>
  <si>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</si>
  <si>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</si>
  <si>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</si>
  <si>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</si>
  <si>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</si>
  <si>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</si>
  <si>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</si>
  <si>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</si>
  <si>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</si>
  <si>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</si>
  <si>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</si>
  <si>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</si>
  <si>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</si>
  <si>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</si>
  <si>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</si>
  <si>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</si>
  <si>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</si>
  <si>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</si>
  <si>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</si>
  <si>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</si>
  <si>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</si>
  <si>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</si>
  <si>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</si>
  <si>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</si>
  <si>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</si>
  <si>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</si>
  <si>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</si>
  <si>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</si>
  <si>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</si>
  <si>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</si>
  <si>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</si>
  <si>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</si>
  <si>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</si>
  <si>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</si>
  <si>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</si>
  <si>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</si>
  <si>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</si>
  <si>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</si>
  <si>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</si>
  <si>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</si>
  <si>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</si>
  <si>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</si>
  <si>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</si>
  <si>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</si>
  <si>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</si>
  <si>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</si>
  <si>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</si>
  <si>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</si>
  <si>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</si>
  <si>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</si>
  <si>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</si>
  <si>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</si>
  <si>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</si>
  <si>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</si>
  <si>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</si>
  <si>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</si>
  <si>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</si>
  <si>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</si>
  <si>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</si>
  <si>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</si>
  <si>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</si>
  <si>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</si>
  <si>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</si>
  <si>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</si>
  <si>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</si>
  <si>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</si>
  <si>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</si>
  <si>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</si>
  <si>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</si>
  <si>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</si>
  <si>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</si>
  <si>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</si>
  <si>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</si>
  <si>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</si>
  <si>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</si>
  <si>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</si>
  <si>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</si>
  <si>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</si>
  <si>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</si>
  <si>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</si>
  <si>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</si>
  <si>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</si>
  <si>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</si>
  <si>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</si>
  <si>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</si>
  <si>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</si>
  <si>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</si>
  <si>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</si>
  <si>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</si>
  <si>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</si>
  <si>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</si>
  <si>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</si>
  <si>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</si>
  <si>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</si>
  <si>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</si>
  <si>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</si>
  <si>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</si>
  <si>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</si>
  <si>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</si>
  <si>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</si>
  <si>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</si>
  <si>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</si>
  <si>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</si>
  <si>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</si>
  <si>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</si>
  <si>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</si>
  <si>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</si>
  <si>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</si>
  <si>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</si>
  <si>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</si>
  <si>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</si>
  <si>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</si>
  <si>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</si>
  <si>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</si>
  <si>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</si>
  <si>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</si>
  <si>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</si>
  <si>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</si>
  <si>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</si>
  <si>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</si>
  <si>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</si>
  <si>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</si>
  <si>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</si>
  <si>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</si>
  <si>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</si>
  <si>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</si>
  <si>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</si>
  <si>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</si>
  <si>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</si>
  <si>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</si>
  <si>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</si>
  <si>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</si>
  <si>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</si>
  <si>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</si>
  <si>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</si>
  <si>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</si>
  <si>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</si>
  <si>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</si>
  <si>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</si>
  <si>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</si>
  <si>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</si>
  <si>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</si>
  <si>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</si>
  <si>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</si>
  <si>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</si>
  <si>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</si>
  <si>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</si>
  <si>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</si>
  <si>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</si>
  <si>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</si>
  <si>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</si>
  <si>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</si>
  <si>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</si>
  <si>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</si>
  <si>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</si>
  <si>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</si>
  <si>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</si>
  <si>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</si>
  <si>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</si>
  <si>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</si>
  <si>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</si>
  <si>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</si>
  <si>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</si>
  <si>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</si>
  <si>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</si>
  <si>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</si>
  <si>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</si>
  <si>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</si>
  <si>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</si>
  <si>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</si>
  <si>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</si>
  <si>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</si>
  <si>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</si>
  <si>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</si>
  <si>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</si>
  <si>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</si>
  <si>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</si>
  <si>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</si>
  <si>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</si>
  <si>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</si>
  <si>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</si>
  <si>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</si>
  <si>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</si>
  <si>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</si>
  <si>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</si>
  <si>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</si>
  <si>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</si>
  <si>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</si>
  <si>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</si>
  <si>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</si>
  <si>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</si>
  <si>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</si>
  <si>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</si>
  <si>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</si>
  <si>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</si>
  <si>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</si>
  <si>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</si>
  <si>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</si>
  <si>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</si>
  <si>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</si>
  <si>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</si>
  <si>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</si>
  <si>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</si>
  <si>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</si>
  <si>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</si>
  <si>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</si>
  <si>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</si>
  <si>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</si>
  <si>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</si>
  <si>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</si>
  <si>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</si>
  <si>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</si>
  <si>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</si>
  <si>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</si>
  <si>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</si>
  <si>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</si>
  <si>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</si>
  <si>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</si>
  <si>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</si>
  <si>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</si>
  <si>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</si>
  <si>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</si>
  <si>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</si>
  <si>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</si>
  <si>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</si>
  <si>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</si>
  <si>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</si>
  <si>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</si>
  <si>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</si>
  <si>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</si>
  <si>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</si>
  <si>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</si>
  <si>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</si>
  <si>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</si>
  <si>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</si>
  <si>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</si>
  <si>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</si>
  <si>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</si>
  <si>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</si>
  <si>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</si>
  <si>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</si>
  <si>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</si>
  <si>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</si>
  <si>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</si>
  <si>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</si>
  <si>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</si>
  <si>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</si>
  <si>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</si>
  <si>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</si>
  <si>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</si>
  <si>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</si>
  <si>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</si>
  <si>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</si>
  <si>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</si>
  <si>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</si>
  <si>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</si>
  <si>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</si>
  <si>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</si>
  <si>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</si>
  <si>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</si>
  <si>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</si>
  <si>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</si>
  <si>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</si>
  <si>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</si>
  <si>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</si>
  <si>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</si>
  <si>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</si>
  <si>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</si>
  <si>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</si>
  <si>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</si>
  <si>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</si>
  <si>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</si>
  <si>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</si>
  <si>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</si>
  <si>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</si>
  <si>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</si>
  <si>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</si>
  <si>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</si>
  <si>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</si>
  <si>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</si>
  <si>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</si>
  <si>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</si>
  <si>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</si>
  <si>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</si>
  <si>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</si>
  <si>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</si>
  <si>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</si>
  <si>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</si>
  <si>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</si>
  <si>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</si>
  <si>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PCM-20251104-00001770</t>
  </si>
  <si>
    <t>at site TS</t>
  </si>
  <si>
    <t>TT-20251103-01749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</si>
</sst>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302.78759918981814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0.1705737268566736</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45965.736025115744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45965.736025115744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45965.736025115744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45965.736025115744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45965.736025115744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45965.736025115744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45965.736025115744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45965.736025115744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45965.736025115744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45965.736025115744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45965.736025115744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45965.736025115744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45965.736025115744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45965.736025115744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45965.736025115744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45965.736025115744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45965.736025115744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45965.736025115744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45965.736025115744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45965.736025115744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45965.736025115744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45965.736025115744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45965.736025115744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45965.736025115744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45965.736025115744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45965.736025115744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45965.736025115744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45965.736025115744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45965.736025115744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45965.736025115744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45965.736025115744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45965.736025115744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45965.736025115744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45965.736025115744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45965.736025115744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45965.736025115744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45965.736025115744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45965.736025115744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45965.736025115744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45965.736025115744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45965.736025115744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45965.736025115744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45965.736025115744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45965.736025115744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45965.736025115744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45965.736025115744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45965.736025115744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45965.736025115744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45965.736025115744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45965.736025115744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45965.736025115744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45965.736025115744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45965.736025115744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45965.736025115744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45965.736025115744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45965.736025115744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45965.736025115744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45965.736025115744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45965.736025115744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45965.736025115744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45965.736025115744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45965.736025115744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45965.736025115744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45965.736025115744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45965.736025115744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45965.736025115744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45965.736025115744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45965.736025115744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45965.736025115744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45965.736025115744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45965.736025115744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45965.736025115744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45965.736025115744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45965.736025115744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45965.736025115744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45965.736025115744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45965.736025115744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45965.736025115744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45965.736025115744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45965.736025115744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45965.736025115744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45965.736025115744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45965.736025115744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45965.736025115744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45965.736025115744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45965.736025115744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45965.736025115744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45965.736025115744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45965.736025115744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45965.736025115744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45965.736025115744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45965.736025115744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45965.736025115744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45965.736025115744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45965.736025115744</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45965.736025115744</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140.7361871527828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6.993941782413458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45965.736025115744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45965.736025115744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45965.736025115744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45965.736025115744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45965.736025115744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45965.736025115744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45965.736025115744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45965.736025115744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45965.736025115744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45965.736025115744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45965.736025115744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45965.736025115744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45965.736025115744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45965.736025115744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45965.736025115744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45965.736025115744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45965.736025115744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45965.736025115744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45965.736025115744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45965.736025115744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45965.736025115744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45965.736025115744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45965.736025115744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45965.736025115744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45965.736025115744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45965.736025115744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45965.736025115744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45965.736025115744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45965.736025115744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45965.736025115744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45965.736025115744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45965.736025115744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45965.736025115744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45965.736025115744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45965.736025115744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45965.736025115744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45965.736025115744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45965.736025115744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45965.736025115744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45965.736025115744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45965.736025115744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45965.736025115744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45965.736025115744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45965.736025115744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45965.736025115744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45965.736025115744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45965.736025115744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45965.736025115744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45965.736025115744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45965.736025115744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45965.736025115744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45965.736025115744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45965.736025115744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45965.736025115744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45965.736025115744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45965.736025115744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45965.736025115744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45965.736025115744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45965.736025115744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45965.736025115744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45965.736025115744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45965.736025115744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45965.736025115744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45965.736025115744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45965.736025115744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45965.736025115744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45965.736025115744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45965.736025115744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45965.736025115744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45965.736025115744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45965.736025115744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45965.736025115744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45965.736025115744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45965.736025115744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45965.736025115744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45965.736025115744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45965.736025115744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45965.736025115744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45965.736025115744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45965.736025115744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45965.736025115744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45965.736025115744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45965.736025115744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45965.736025115744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45965.736025115744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45965.736025115744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45965.736025115744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45965.736025115744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45965.736025115744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45965.736025115744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45965.736025115744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45965.736025115744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45965.736025115744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45965.736025115744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45965.736025115744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45965.736025115744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45965.736025115744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45965.736025115744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45965.736025115744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45965.736025115744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45965.736025115744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45965.736025115744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45965.736025115744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45965.736025115744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45965.736025115744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45965.736025115744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45965.736025115744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45965.736025115744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45965.736025115744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45965.736025115744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45965.736025115744</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45965.736025115744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45965.736025115744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45965.736025115744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45965.736025115744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45965.736025115744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45965.736025115744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45965.736025115744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45965.736025115744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45965.736025115744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45965.736025115744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45965.736025115744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45965.736025115744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45965.736025115744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45965.736025115744</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45965.736025115744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45965.736025115744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45965.736025115744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45965.736025115744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45965.736025115744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45965.736025115744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45965.736025115744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45965.736025115744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45965.736025115744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45965.736025115744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45965.736025115744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45965.736025115744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45965.736025115744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45965.736025115744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45965.736025115744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45965.736025115744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45965.736025115744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45965.736025115744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45965.736025115744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45965.736025115744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45965.736025115744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45965.736025115744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45965.736025115744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45965.736025115744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45965.736025115744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45965.736025115744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45965.736025115744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45965.736025115744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45965.736025115744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45965.736025115744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45965.736025115744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45965.736025115744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45965.736025115744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45965.736025115744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45965.736025115744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45965.736025115744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45965.736025115744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45965.736025115744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45965.736025115744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45965.736025115744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45965.736025115744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45965.736025115744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45965.736025115744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45965.736025115744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45965.736025115744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45965.736025115744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45965.736025115744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45965.736025115744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45965.736025115744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45965.736025115744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45965.736025115744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45965.736025115744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45965.736025115744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45965.736025115744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45965.736025115744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45965.736025115744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45965.736025115744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45965.736025115744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45965.736025115744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45965.736025115744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45965.736025115744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45965.736025115744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45965.736025115744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45965.736025115744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45965.736025115744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45965.736025115744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45965.736025115744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45965.736025115744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45965.736025115744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45965.736025115744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45965.736025115744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45965.736025115744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45965.736025115744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45965.736025115744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45965.736025115744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45965.736025115744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45965.736025115744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45965.736025115744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45965.736025115744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45965.736025115744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45965.736025115744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45965.736025115744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45965.736025115744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45965.736025115744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45965.736025115744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45965.736025115744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45965.736025115744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45965.736025115744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45965.736025115744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45965.736025115744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45965.736025115744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45965.736025115744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45965.736025115744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45965.736025115744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45965.736025115744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45965.736025115744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45965.736025115744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45965.736025115744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45965.736025115744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45965.736025115744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45965.736025115744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45965.736025115744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45965.736025115744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45965.736025115744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45965.736025115744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45965.736025115744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45965.736025115744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45965.736025115744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45965.736025115744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45965.736025115744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45965.736025115744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45965.736025115744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45965.736025115744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45965.736025115744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45965.736025115744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45965.736025115744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45965.736025115744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45965.736025115744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45965.736025115744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45965.736025115744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45965.736025115744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45965.736025115744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45965.736025115744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45965.736025115744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45965.736025115744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45965.736025115744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45965.736025115744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45965.736025115744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45965.736025115744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45965.736025115744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45965.736025115744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45965.736025115744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45965.736025115744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45965.736025115744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45965.736025115744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45965.736025115744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45965.736025115744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45965.736025115744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45965.736025115744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45965.736025115744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45965.736025115744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45965.736025115744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45965.736025115744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45965.736025115744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45965.736025115744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45965.736025115744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45965.736025115744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45965.736025115744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45965.736025115744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45965.736025115744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45965.736025115744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45965.736025115744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45965.736025115744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45965.736025115744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45965.736025115744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45965.736025115744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45965.736025115744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45965.736025115744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45965.736025115744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45965.736025115744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45965.736025115744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45965.736025115744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45965.736025115744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45965.736025115744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45965.736025115744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45965.736025115744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45965.736025115744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45965.736025115744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45965.736025115744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45965.736025115744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45965.736025115744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45965.736025115744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45965.736025115744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45965.736025115744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45965.736025115744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45965.736025115744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45965.736025115744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45965.736025115744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45965.736025115744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45965.736025115744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45965.736025115744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45965.736025115744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45965.736025115744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45965.736025115744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45965.736025115744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45965.736025115744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45965.736025115744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45965.736025115744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45965.736025115744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45965.736025115744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45965.736025115744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45965.736025115744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45965.736025115744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45965.736025115744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45965.736025115744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45965.736025115744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45965.736025115744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45965.736025115744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45965.736025115744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45965.736025115744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45965.736025115744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45965.736025115744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45965.736025115744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45965.736025115744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45965.736025115744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45965.736025115744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45965.736025115744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45965.736025115744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45965.736025115744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45965.736025115744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45965.736025115744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45965.736025115744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45965.736025115744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45965.736025115744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45965.736025115744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45965.736025115744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45965.736025115744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45965.736025115744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45965.736025115744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45965.736025115744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45965.736025115744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45965.736025115744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45965.736025115744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45965.736025115744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45965.736025115744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45965.736025115744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45965.736025115744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45965.736025115744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45965.736025115744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45965.736025115744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45965.736025115744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45965.736025115744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45965.736025115744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45965.736025115744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45965.736025115744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45965.736025115744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45965.736025115744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45965.736025115744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45965.736025115744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45965.736025115744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45965.736025115744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45965.736025115744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45965.736025115744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45965.736025115744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45965.736025115744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45965.736025115744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45965.736025115744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45965.736025115744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45965.736025115744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45965.736025115744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45965.736025115744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45965.736025115744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45965.736025115744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45965.736025115744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45965.736025115744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45965.736025115744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45965.736025115744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45965.736025115744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45965.736025115744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45965.736025115744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45965.736025115744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45965.736025115744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45965.736025115744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45965.736025115744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45965.736025115744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45965.736025115744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45965.736025115744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45965.736025115744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45965.736025115744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45965.736025115744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45965.736025115744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45965.736025115744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45965.736025115744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45965.736025115744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45965.736025115744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45965.736025115744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45965.736025115744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45965.736025115744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45965.736025115744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45965.736025115744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45965.736025115744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45965.736025115744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45965.736025115744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45965.736025115744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45965.736025115744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45965.736025115744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45965.736025115744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45965.736025115744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45965.736025115744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45965.736025115744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45965.736025115744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45965.736025115744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45965.736025115744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45965.736025115744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45965.736025115744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45965.736025115744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45965.736025115744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45965.736025115744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45965.736025115744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45965.736025115744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45965.736025115744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45965.736025115744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45965.736025115744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45965.736025115744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45965.736025115744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45965.736025115744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45965.736025115744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45965.736025115744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45965.736025115744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45965.736025115744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45965.736025115744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45965.736025115744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45965.736025115744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45965.736025115744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45965.736025115744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45965.736025115744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45965.736025115744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45965.736025115744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45965.736025115744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45965.736025115744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45965.736025115744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45965.736025115744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45965.736025115744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45965.736025115744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45965.736025115744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45965.736025115744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45965.736025115744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45965.736025115744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45965.736025115744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45965.736025115744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45965.736025115744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45965.736025115744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45965.736025115744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45965.736025115744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45965.736025115744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45965.736025115744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45965.736025115744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45965.736025115744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45965.736025115744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45965.736025115744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45965.736025115744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45965.736025115744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45965.736025115744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45965.736025115744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45965.736025115744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45965.736025115744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45965.736025115744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45965.736025115744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45965.736025115744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45965.736025115744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45965.736025115744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45965.736025115744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45965.736025115744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45965.736025115744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45965.736025115744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45965.736025115744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45965.736025115744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45965.736025115744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45965.736025115744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45965.736025115744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45965.736025115744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45965.736025115744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45965.736025115744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45965.736025115744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45965.736025115744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45965.736025115744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45965.736025115744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45965.736025115744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45965.736025115744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45965.736025115744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45965.736025115744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45965.736025115744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45965.736025115744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45965.736025115744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45965.736025115744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45965.736025115744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45965.736025115744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45965.736025115744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45965.736025115744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45965.736025115744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45965.736025115744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45965.736025115744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45965.736025115744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45965.736025115744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45965.736025115744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45965.736025115744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45965.736025115744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45965.736025115744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45965.736025115744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45965.736025115744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45965.736025115744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45965.736025115744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45965.736025115744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45965.736025115744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45965.736025115744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45965.736025115744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45965.736025115744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45965.736025115744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45965.736025115744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45965.736025115744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45965.736025115744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45965.736025115744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45965.736025115744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45965.736025115744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45965.736025115744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45965.736025115744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45965.736025115744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45965.736025115744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45965.736025115744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45965.736025115744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45965.736025115744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45965.736025115744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45965.736025115744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45965.736025115744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45965.736025115744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45965.736025115744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45965.736025115744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45965.736025115744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45965.736025115744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45965.736025115744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45965.736025115744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45965.736025115744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45965.736025115744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45965.736025115744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45965.736025115744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45965.736025115744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45965.736025115744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45965.736025115744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45965.736025115744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45965.736025115744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45965.736025115744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45965.736025115744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45965.736025115744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45965.736025115744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45965.736025115744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45965.736025115744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45965.736025115744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45965.736025115744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45965.736025115744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45965.736025115744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45965.736025115744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45965.736025115744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45965.736025115744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45965.736025115744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45965.736025115744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45965.736025115744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45965.736025115744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45965.736025115744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45965.736025115744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45965.736025115744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45965.736025115744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45965.736025115744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45965.736025115744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45965.736025115744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45965.736025115744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45965.736025115744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45965.736025115744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45965.736025115744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45965.736025115744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45965.736025115744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45965.736025115744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45965.736025115744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45965.736025115744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45965.736025115744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45965.736025115744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45965.736025115744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45965.736025115744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45965.736025115744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45965.736025115744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45965.736025115744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45965.736025115744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45965.736025115744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45965.736025115744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45965.736025115744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45965.736025115744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45965.736025115744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45965.736025115744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45965.736025115744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45965.736025115744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45965.736025115744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45965.736025115744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45965.736025115744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45965.736025115744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45965.736025115744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45965.736025115744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45965.736025115744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45965.736025115744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45965.736025115744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45965.736025115744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45965.736025115744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45965.736025115744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45965.736025115744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45965.736025115744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45965.736025115744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45965.736025115744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45965.736025115744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45965.736025115744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45965.736025115744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45965.736025115744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45965.736025115744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45965.736025115744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45965.736025115744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45965.736025115744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45965.736025115744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45965.736025115744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45965.736025115744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45965.736025115744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45965.736025115744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45965.736025115744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45965.736025115744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45965.736025115744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45965.736025115744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45965.736025115744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45965.736025115744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45965.736025115744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45965.736025115744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45965.736025115744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45965.736025115744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45965.736025115744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45965.736025115744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45965.736025115744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45965.736025115744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45965.736025115744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45965.736025115744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45965.736025115744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45965.736025115744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45965.736025115744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45965.736025115744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45965.736025115744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45965.736025115744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45965.736025115744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45965.736025115744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45965.736025115744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45965.736025115744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45965.736025115744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45965.736025115744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45965.736025115744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45965.736025115744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45965.736025115744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45965.736025115744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45965.736025115744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45965.736025115744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45965.736025115744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45965.736025115744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45965.736025115744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45965.736025115744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45965.736025115744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45965.736025115744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45965.736025115744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45965.736025115744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45965.736025115744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45965.736025115744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45965.736025115744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45965.736025115744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45965.736025115744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45965.736025115744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45965.736025115744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45965.736025115744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45965.736025115744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45965.736025115744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45965.736025115744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45965.736025115744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45965.736025115744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45965.736025115744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45965.736025115744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45965.736025115744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45965.736025115744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45965.736025115744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45965.736025115744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45965.736025115744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45965.736025115744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45965.736025115744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45965.736025115744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45965.736025115744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45965.736025115744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45965.736025115744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45965.736025115744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45965.736025115744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45965.736025115744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45965.736025115744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45965.736025115744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45965.736025115744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45965.736025115744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45965.736025115744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45965.736025115744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45965.736025115744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45965.736025115744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45965.736025115744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45965.736025115744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45965.736025115744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45965.736025115744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45965.736025115744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45965.736025115744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45965.736025115744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45965.736025115744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45965.736025115744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45965.736025115744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45965.736025115744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45965.736025115744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45965.736025115744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45965.736025115744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45965.736025115744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45965.736025115744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45965.736025115744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45965.736025115744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45965.736025115744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45965.736025115744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45965.736025115744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45965.736025115744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45965.736025115744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45965.736025115744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45965.736025115744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45965.736025115744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45965.736025115744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45965.736025115744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45965.736025115744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45965.736025115744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45965.736025115744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45965.736025115744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45965.736025115744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45965.736025115744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45965.736025115744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45965.736025115744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45965.736025115744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45965.736025115744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45965.736025115744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45965.736025115744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45965.736025115744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45965.736025115744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45965.736025115744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45965.736025115744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45965.736025115744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45965.736025115744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45965.736025115744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45965.736025115744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45965.736025115744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45965.736025115744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45965.736025115744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45965.736025115744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45965.736025115744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45965.736025115744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45965.736025115744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45965.736025115744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45965.736025115744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45965.736025115744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45965.736025115744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45965.736025115744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45965.736025115744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45965.736025115744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45965.736025115744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45965.736025115744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45965.736025115744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45965.736025115744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45965.736025115744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45965.736025115744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45965.736025115744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45965.736025115744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45965.736025115744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45965.736025115744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45965.736025115744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45965.736025115744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45965.736025115744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45965.736025115744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45965.736025115744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45965.736025115744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45965.736025115744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45965.736025115744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45965.736025115744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45965.736025115744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45965.736025115744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45965.736025115744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45965.736025115744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45965.736025115744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45965.736025115744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45965.736025115744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45965.736025115744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45965.736025115744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45965.736025115744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45965.736025115744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45965.736025115744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45965.736025115744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45965.736025115744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45965.736025115744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45965.736025115744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45965.736025115744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45965.736025115744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45965.736025115744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45965.736025115744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45965.736025115744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45965.736025115744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45965.736025115744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45965.736025115744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45965.736025115744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45965.736025115744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45965.736025115744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45965.736025115744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45965.736025115744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45965.736025115744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45965.736025115744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45965.736025115744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45965.736025115744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45965.736025115744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45965.736025115744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45965.736025115744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45965.736025115744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45965.736025115744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45965.736025115744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45965.736025115744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45965.736025115744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45965.736025115744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45965.736025115744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45965.736025115744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45965.736025115744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45965.736025115744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45965.736025115744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45965.736025115744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45965.736025115744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45965.736025115744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45965.736025115744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45965.736025115744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45965.736025115744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45965.736025115744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45965.736025115744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45965.736025115744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45965.736025115744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45965.736025115744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45965.736025115744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45965.736025115744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45965.736025115744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45965.736025115744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45965.736025115744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45965.736025115744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45965.736025115744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45965.736025115744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45965.736025115744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45965.736025115744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45965.736025115744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45965.736025115744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45965.736025115744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45965.736025115744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45965.736025115744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45965.736025115744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45965.736025115744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45965.736025115744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45965.736025115744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45965.736025115744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45965.736025115744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45965.736025115744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45965.736025115744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45965.736025115744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45965.736025115744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45965.736025115744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45965.736025115744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45965.736025115744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45965.736025115744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45965.736025115744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45965.736025115744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45965.736025115744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45965.736025115744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45965.736025115744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45965.736025115744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45965.736025115744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45965.736025115744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45965.736025115744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45965.736025115744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45965.736025115744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45965.736025115744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45965.736025115744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45965.736025115744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45965.736025115744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45965.736025115744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45965.736025115744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45965.736025115744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45965.736025115744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45965.736025115744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45965.736025115744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45965.736025115744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45965.736025115744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45965.736025115744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45965.736025115744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45965.736025115744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45965.736025115744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45965.736025115744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45965.736025115744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45965.736025115744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45965.736025115744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45965.736025115744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45965.736025115744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45965.736025115744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45965.736025115744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45965.736025115744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45965.736025115744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45965.736025115744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45965.736025115744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45965.736025115744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45965.736025115744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45965.736025115744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45965.736025115744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45965.736025115744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45965.736025115744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45965.736025115744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45965.736025115744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45965.736025115744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45965.736025115744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45965.736025115744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45965.736025115744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45965.736025115744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45965.736025115744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45965.736025115744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45965.736025115744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45965.736025115744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45965.736025115744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45965.736025115744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45965.736025115744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45965.736025115744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45965.736025115744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45965.736025115744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45965.736025115744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45965.736025115744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45965.736025115744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45965.736025115744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45965.736025115744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45965.736025115744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45965.736025115744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45965.736025115744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45965.736025115744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45965.736025115744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45965.736025115744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45965.736025115744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45965.736025115744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45965.736025115744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45965.736025115744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45965.736025115744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45965.736025115744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45965.736025115744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45965.736025115744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45965.736025115744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45965.736025115744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45965.736025115744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45965.736025115744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45965.736025115744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45965.736025115744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45965.736025115744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45965.736025115744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45965.736025115744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45965.736025115744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45965.736025115744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45965.736025115744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45965.736025115744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45965.736025115744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45965.736025115744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45965.736025115744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45965.736025115744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45965.736025115744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45965.736025115744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45965.736025115744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45965.736025115744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45965.736025115744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45965.736025115744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45965.736025115744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45965.736025115744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45965.736025115744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45965.736025115744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45965.736025115744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45965.736025115744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45965.736025115744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45965.736025115744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45965.736025115744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45965.736025115744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45965.736025115744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45965.736025115744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45965.736025115744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45965.736025115744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45965.736025115744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45965.736025115744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45965.736025115744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45965.736025115744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45965.736025115744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45965.736025115744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45965.736025115744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45965.736025115744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45965.736025115744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45965.736025115744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45965.736025115744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45965.736025115744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45965.736025115744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45965.736025115744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45965.736025115744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45965.736025115744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45965.736025115744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45965.736025115744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45965.736025115744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45965.736025115744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45965.736025115744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45965.736025115744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45965.736025115744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45965.736025115744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45965.736025115744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45965.736025115744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45965.736025115744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45965.736025115744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45965.736025115744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45965.736025115744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45965.736025115744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45965.736025115744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45965.736025115744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45965.736025115744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45965.736025115744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45965.736025115744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45965.736025115744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45965.736025115744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45965.736025115744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45965.736025115744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45965.736025115744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45965.736025115744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45965.736025115744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45965.736025115744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45965.736025115744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45965.736025115744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45965.736025115744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45965.736025115744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45965.736025115744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45965.736025115744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45965.736025115744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45965.736025115744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45965.736025115744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45965.736025115744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45965.736025115744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45965.736025115744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45965.736025115744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45965.736025115744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45965.736025115744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45965.736025115744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45965.736025115744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45965.736025115744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45965.736025115744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45965.736025115744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45965.736025115744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45965.736025115744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45965.736025115744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45965.736025115744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45965.736025115744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45965.736025115744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45965.736025115744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45965.736025115744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45965.736025115744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45965.736025115744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45965.736025115744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45965.736025115744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45965.736025115744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45965.736025115744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45965.736025115744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45965.736025115744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45965.736025115744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45965.736025115744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45965.736025115744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45965.736025115744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45965.736025115744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45965.736025115744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45965.736025115744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45965.736025115744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45965.736025115744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45965.736025115744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45965.736025115744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45965.736025115744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45965.736025115744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45965.736025115744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45965.736025115744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45965.736025115744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45965.736025115744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45965.736025115744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45965.736025115744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45965.736025115744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45965.736025115744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45965.736025115744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45965.736025115744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45965.736025115744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45965.736025115744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45965.736025115744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45965.736025115744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45965.736025115744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45965.736025115744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45965.736025115744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45965.736025115744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45965.736025115744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45965.736025115744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45965.736025115744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45965.736025115744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45965.736025115744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45965.736025115744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45965.736025115744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45965.736025115744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45965.736025115744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45965.736025115744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45965.736025115744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45965.736025115744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45965.736025115744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45965.736025115744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45965.736025115744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45965.736025115744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45965.736025115744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45965.736025115744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45965.736025115744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45965.736025115744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45965.736025115744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45965.736025115744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45965.736025115744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45965.736025115744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45965.736025115744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45965.736025115744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45965.736025115744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45965.736025115744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45965.736025115744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45965.736025115744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45965.736025115744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45965.736025115744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45965.736025115744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45965.736025115744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45965.736025115744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45965.736025115744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45965.736025115744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45965.736025115744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45965.736025115744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45965.736025115744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45965.736025115744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45965.736025115744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45965.736025115744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45965.736025115744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45965.736025115744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45965.736025115744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45965.736025115744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45965.736025115744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45965.736025115744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45965.736025115744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45965.736025115744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45965.736025115744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45965.736025115744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45965.736025115744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45965.736025115744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45965.736025115744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45965.736025115744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45965.736025115744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45965.736025115744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45965.736025115744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45965.736025115744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45965.736025115744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45965.736025115744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45965.736025115744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45965.736025115744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45965.736025115744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45965.736025115744</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K17" sqref="K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262.25530752314808</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120" t="s">
        <v>36120</v>
      </c>
      <c r="E3" s="97" t="s">
        <v>39021</v>
      </c>
      <c r="F3" s="122">
        <v>45965.688587962963</v>
      </c>
      <c r="G3" s="123">
        <f ca="1">IFERROR(NOW()-F3,"")</f>
        <v>4.7437152781640179E-2</v>
      </c>
      <c r="H3" s="122">
        <v>45965.671840277777</v>
      </c>
      <c r="I3" s="118" t="str">
        <f>IFERROR(VLOOKUP(D3,DB!A:F,6,0),"")</f>
        <v>SCECO</v>
      </c>
      <c r="J3" s="118" t="str">
        <f>IFERROR(VLOOKUP(D3,DB!A:G,7,0),"")</f>
        <v>Dead</v>
      </c>
      <c r="K3" s="124" t="s">
        <v>39113</v>
      </c>
      <c r="L3" s="120" t="str">
        <f>IFERROR(VLOOKUP(D3,DB!A:I,9,0),"")</f>
        <v>Latis</v>
      </c>
    </row>
    <row r="4" spans="1:16" ht="15" customHeight="1">
      <c r="A4" s="118" t="s">
        <v>39114</v>
      </c>
      <c r="B4" s="118" t="str">
        <f>IFERROR(VLOOKUP(D4,DB!A:K,11,0),"")</f>
        <v>R4</v>
      </c>
      <c r="C4" s="119">
        <v>1</v>
      </c>
      <c r="D4" s="120" t="s">
        <v>37238</v>
      </c>
      <c r="E4" s="97" t="s">
        <v>39021</v>
      </c>
      <c r="F4" s="122"/>
      <c r="G4" s="123">
        <f ca="1">IFERROR(NOW()-F4,"")</f>
        <v>45965.736025115744</v>
      </c>
      <c r="H4" s="122">
        <v>45965.69871527778</v>
      </c>
      <c r="I4" s="118" t="str">
        <f>IFERROR(VLOOKUP(D4,DB!A:F,6,0),"")</f>
        <v>Generator-SG</v>
      </c>
      <c r="J4" s="118" t="str">
        <f>IFERROR(VLOOKUP(D4,DB!A:G,7,0),"")</f>
        <v>Dead</v>
      </c>
      <c r="K4" s="124" t="s">
        <v>39115</v>
      </c>
      <c r="L4" s="120" t="str">
        <f>IFERROR(VLOOKUP(D4,DB!A:I,9,0),"")</f>
        <v>Latis</v>
      </c>
    </row>
    <row r="5" spans="1:16" ht="15" customHeight="1">
      <c r="A5" s="118"/>
      <c r="B5" s="118" t="str">
        <f>IFERROR(VLOOKUP(D5,DB!A:K,11,0),"")</f>
        <v/>
      </c>
      <c r="C5" s="119"/>
      <c r="D5" s="120"/>
      <c r="E5" s="97"/>
      <c r="F5" s="122"/>
      <c r="G5" s="123">
        <f ca="1">IFERROR(NOW()-F5,"")</f>
        <v>45965.736025115744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45965.736025115744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45965.736025115744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45965.736025115744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45965.736025115744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45965.736025115744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45965.736025115744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45965.736025115744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45965.736025115744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45965.736025115744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45965.736025115744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45965.736025115744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45965.736025115744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45965.736025115744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45965.736025115744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45965.736025115744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45965.736025115744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45965.736025115744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45965.736025115744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45965.736025115744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45965.736025115744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45965.736025115744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45965.736025115744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45965.736025115744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45965.736025115744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45965.736025115744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45965.736025115744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45965.736025115744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45965.736025115744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45965.736025115744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45965.736025115744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45965.736025115744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45965.736025115744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45965.736025115744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45965.736025115744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45965.736025115744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45965.736025115744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45965.736025115744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45965.736025115744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45965.736025115744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45965.736025115744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45965.736025115744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45965.736025115744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45965.736025115744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45965.736025115744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45965.736025115744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45965.736025115744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45965.736025115744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45965.736025115744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45965.736025115744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45965.736025115744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45965.736025115744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45965.736025115744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45965.736025115744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45965.736025115744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45965.736025115744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45965.736025115744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45965.736025115744</v>
      </c>
      <c r="H62" s="122"/>
      <c r="I62" s="118" t="str">
        <f>IFERROR(VLOOKUP(D62,DB!A:F,6,0),"")</f>
        <v/>
      </c>
      <c r="J62" s="118" t="str">
        <f>IFERROR(VLOOKUP(D62,DB!A:G,7,0),"")</f>
        <v/>
      </c>
      <c r="K62" s="124"/>
      <c r="L62" s="120" t="str">
        <f>IFERROR(VLOOKUP(D62,DB!A:I,9,0),"")</f>
        <v/>
      </c>
    </row>
    <row r="63" spans="1:12" ht="15" customHeight="1">
      <c r="A63" s="125"/>
      <c r="B63" s="125" t="str">
        <f>IFERROR(VLOOKUP(D63,DB!A:K,11,0),"")</f>
        <v/>
      </c>
      <c r="C63" s="126"/>
      <c r="D63" s="127"/>
      <c r="E63" s="128"/>
      <c r="F63" s="129"/>
      <c r="G63" s="130">
        <f ca="1">IFERROR(NOW()-F63,"")</f>
        <v>45965.736025115744</v>
      </c>
      <c r="H63" s="129"/>
      <c r="I63" s="125" t="str">
        <f>IFERROR(VLOOKUP(D63,DB!A:F,6,0),"")</f>
        <v/>
      </c>
      <c r="J63" s="125" t="str">
        <f>IFERROR(VLOOKUP(D63,DB!A:G,7,0),"")</f>
        <v/>
      </c>
      <c r="K63" s="131"/>
      <c r="L63" s="127" t="str">
        <f>IFERROR(VLOOKUP(D63,DB!A:I,9,0),"")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73.903964930555958</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39.547147800927632</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17.074914004631864</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45965.736025115744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45965.736025115744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45965.736025115744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45965.736025115744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45965.736025115744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45965.736025115744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45965.736025115744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45965.736025115744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45965.736025115744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45965.736025115744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45965.736025115744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45965.736025115744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45965.736025115744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45965.736025115744</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45965.736025115744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45965.736025115744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45965.736025115744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45965.736025115744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45965.736025115744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45965.736025115744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45965.736025115744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45965.736025115744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45965.736025115744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45965.736025115744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45965.736025115744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45965.736025115744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45965.736025115744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45965.736025115744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45965.736025115744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45965.736025115744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45965.736025115744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45965.736025115744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45965.736025115744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45965.736025115744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45965.736025115744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45965.736025115744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45965.736025115744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45965.736025115744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45965.736025115744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45965.736025115744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45965.736025115744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45965.736025115744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45965.736025115744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45965.736025115744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45965.736025115744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45965.736025115744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45965.736025115744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45965.736025115744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45965.736025115744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45965.736025115744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45965.736025115744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45965.736025115744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45965.736025115744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45965.736025115744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45965.736025115744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45965.736025115744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45965.736025115744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45965.736025115744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45965.736025115744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45965.736025115744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45965.736025115744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45965.736025115744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45965.736025115744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45965.736025115744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45965.736025115744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45965.736025115744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45965.736025115744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45965.736025115744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45965.736025115744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45965.736025115744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45965.736025115744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45965.736025115744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45965.736025115744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45965.736025115744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45965.736025115744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45965.736025115744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45965.736025115744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45965.736025115744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45965.736025115744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45965.736025115744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45965.736025115744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45965.736025115744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45965.736025115744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45965.736025115744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45965.736025115744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45965.736025115744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45965.736025115744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45965.736025115744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45965.736025115744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45965.736025115744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45965.736025115744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45965.736025115744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45965.736025115744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45965.736025115744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45965.736025115744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45965.736025115744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45965.736025115744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45965.736025115744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45965.736025115744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45965.736025115744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45965.736025115744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45965.736025115744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45965.736025115744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45965.736025115744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45965.736025115744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45965.736025115744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45965.736025115744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45965.736025115744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45965.736025115744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45965.736025115744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45965.736025115744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45965.736025115744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45965.736025115744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45965.736025115744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45965.736025115744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45965.736025115744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45965.736025115744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45965.736025115744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45965.736025115744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45965.736025115744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45965.736025115744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45965.736025115744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45965.736025115744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45965.736025115744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45965.736025115744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45965.736025115744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45965.736025115744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45965.736025115744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45965.736025115744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45965.736025115744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45965.736025115744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45965.736025115744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45965.736025115744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45965.736025115744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45965.736025115744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45965.736025115744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45965.736025115744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45965.736025115744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45965.736025115744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45965.736025115744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45965.736025115744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45965.736025115744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45965.736025115744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45965.736025115744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45965.736025115744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45965.736025115744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45965.736025115744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45965.736025115744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45965.736025115744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45965.736025115744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45965.736025115744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45965.736025115744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45965.736025115744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45965.736025115744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45965.736025115744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45965.736025115744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45965.736025115744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45965.736025115744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45965.736025115744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45965.736025115744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45965.736025115744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45965.736025115744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45965.736025115744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45965.736025115744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45965.736025115744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45965.736025115744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45965.736025115744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45965.736025115744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45965.736025115744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45965.736025115744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45965.736025115744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45965.736025115744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45965.736025115744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45965.736025115744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45965.736025115744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45965.736025115744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45965.736025115744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45965.736025115744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45965.736025115744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45965.736025115744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45965.736025115744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45965.736025115744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45965.736025115744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45965.736025115744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45965.736025115744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45965.736025115744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45965.736025115744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45965.736025115744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45965.736025115744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45965.736025115744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45965.736025115744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45965.736025115744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45965.736025115744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45965.736025115744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45965.736025115744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45965.736025115744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45965.736025115744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45965.736025115744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45965.736025115744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45965.736025115744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45965.736025115744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45965.736025115744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45965.736025115744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45965.736025115744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45965.736025115744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45965.736025115744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45965.736025115744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45965.736025115744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45965.736025115744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45965.736025115744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45965.736025115744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45965.736025115744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45965.736025115744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45965.736025115744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45965.736025115744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45965.736025115744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45965.736025115744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45965.736025115744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45965.736025115744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45965.736025115744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45965.736025115744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45965.736025115744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45965.736025115744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45965.736025115744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45965.736025115744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45965.736025115744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45965.736025115744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45965.736025115744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45965.736025115744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45965.736025115744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45965.736025115744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45965.736025115744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45965.736025115744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45965.736025115744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45965.736025115744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45965.736025115744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45965.736025115744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45965.736025115744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45965.736025115744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45965.736025115744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45965.736025115744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45965.736025115744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45965.736025115744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45965.736025115744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45965.736025115744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45965.736025115744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45965.736025115744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45965.736025115744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45965.736025115744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45965.736025115744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45965.736025115744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45965.736025115744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45965.736025115744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45965.736025115744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45965.736025115744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45965.736025115744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45965.736025115744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45965.736025115744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45965.736025115744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45965.736025115744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45965.736025115744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45965.736025115744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45965.736025115744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45965.736025115744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45965.736025115744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45965.736025115744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45965.736025115744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45965.736025115744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45965.736025115744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45965.736025115744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45965.736025115744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45965.736025115744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45965.736025115744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45965.736025115744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45965.736025115744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45965.736025115744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45965.736025115744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45965.736025115744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45965.736025115744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45965.736025115744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45965.736025115744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45965.736025115744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45965.736025115744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45965.736025115744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45965.736025115744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45965.736025115744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45965.736025115744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45965.736025115744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45965.736025115744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45965.736025115744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45965.736025115744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45965.736025115744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45965.736025115744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45965.736025115744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45965.736025115744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45965.736025115744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45965.736025115744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45965.736025115744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45965.736025115744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45965.736025115744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45965.736025115744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45965.736025115744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45965.736025115744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45965.736025115744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45965.736025115744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45965.736025115744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45965.736025115744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45965.736025115744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45965.736025115744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45965.736025115744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45965.736025115744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45965.736025115744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45965.736025115744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45965.736025115744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45965.736025115744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45965.736025115744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45965.736025115744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45965.736025115744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45965.736025115744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45965.736025115744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45965.736025115744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45965.736025115744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45965.736025115744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45965.736025115744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45965.736025115744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45965.736025115744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45965.736025115744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45965.736025115744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45965.736025115744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45965.736025115744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45965.736025115744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45965.736025115744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45965.736025115744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45965.736025115744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45965.736025115744</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7" ht="15"/>
    <row r="1259"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39122</v>
      </c>
      <c r="B2" s="169" t="str">
        <f>IFERROR(VLOOKUP(D2,DB!A:K,11,0),"")</f>
        <v>R6</v>
      </c>
      <c r="C2" s="170">
        <v>1</v>
      </c>
      <c r="D2" s="169" t="s">
        <v>34608</v>
      </c>
      <c r="E2" s="102" t="s">
        <v>39021</v>
      </c>
      <c r="F2" s="171">
        <v>45965.701979166668</v>
      </c>
      <c r="G2" s="115">
        <f ca="1">IFERROR(NOW()-F2,"-")</f>
        <v>3.4045949076244142E-2</v>
      </c>
      <c r="H2" s="171">
        <v>45965.696238425924</v>
      </c>
      <c r="I2" s="169" t="str">
        <f>IFERROR(VLOOKUP(D2,DB!A:F,6,0),"")</f>
        <v>Generator-SG</v>
      </c>
      <c r="J2" s="102" t="str">
        <f>IFERROR(VLOOKUP(D2,DB!A:G,7,0),"")</f>
        <v>Vandalized</v>
      </c>
      <c r="K2" s="172" t="s">
        <v>39123</v>
      </c>
      <c r="L2" s="173" t="str">
        <f>IFERROR(VLOOKUP(D2,DB!A:I,9,0),"")</f>
        <v>Latis</v>
      </c>
    </row>
    <row r="3" spans="1:16383" ht="31.5" customHeight="1">
      <c r="A3" s="168" t="s">
        <v>39124</v>
      </c>
      <c r="B3" s="169" t="str">
        <f>IFERROR(VLOOKUP(D3,DB!A:K,11,0),"")</f>
        <v>R6</v>
      </c>
      <c r="C3" s="170">
        <v>1</v>
      </c>
      <c r="D3" s="169" t="s">
        <v>31825</v>
      </c>
      <c r="E3" s="102" t="s">
        <v>39021</v>
      </c>
      <c r="F3" s="171"/>
      <c r="G3" s="115">
        <f ca="1">IFERROR(NOW()-F3,"-")</f>
        <v>45965.736025115744</v>
      </c>
      <c r="H3" s="171">
        <v>45965.728414351855</v>
      </c>
      <c r="I3" s="169" t="str">
        <f>IFERROR(VLOOKUP(D3,DB!A:F,6,0),"")</f>
        <v>SCECO</v>
      </c>
      <c r="J3" s="102" t="str">
        <f>IFERROR(VLOOKUP(D3,DB!A:G,7,0),"")</f>
        <v>Dead+No BB Design</v>
      </c>
      <c r="K3" s="172"/>
      <c r="L3" s="173" t="str">
        <f>IFERROR(VLOOKUP(D3,DB!A:I,9,0),"")</f>
        <v>Latis</v>
      </c>
    </row>
    <row r="4" spans="1:16383" ht="31.5" customHeight="1">
      <c r="A4" s="168"/>
      <c r="B4" s="169" t="str">
        <f>IFERROR(VLOOKUP(D4,DB!A:K,11,0),"")</f>
        <v/>
      </c>
      <c r="C4" s="170"/>
      <c r="D4" s="169"/>
      <c r="E4" s="102"/>
      <c r="F4" s="171"/>
      <c r="G4" s="115">
        <f ca="1">IFERROR(NOW()-F4,"-")</f>
        <v>45965.736025115744</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75"/>
      <c r="E5" s="102"/>
      <c r="F5" s="171"/>
      <c r="G5" s="115">
        <f ca="1">IFERROR(NOW()-F5,"-")</f>
        <v>45965.736025115744</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45965.736025115744</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45965.736025115744</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45965.736025115744</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45965.736025115744</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45965.736025115744</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45965.736025115744</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45965.736025115744</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45965.736025115744</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45965.736025115744</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45965.736025115744</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45965.736025115744</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45965.736025115744</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45965.736025115744</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45965.736025115744</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45965.736025115744</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45965.736025115744</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45965.736025115744</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45965.736025115744</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45965.736025115744</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45965.736025115744</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45965.736025115744</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45965.736025115744</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45965.736025115744</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45965.736025115744</v>
      </c>
      <c r="H29" s="171"/>
      <c r="I29" s="169" t="str">
        <f>IFERROR(VLOOKUP(D29,DB!A:F,6,0),"")</f>
        <v/>
      </c>
      <c r="J29" s="102" t="str">
        <f>IFERROR(VLOOKUP(D29,DB!A:G,7,0),"")</f>
        <v/>
      </c>
      <c r="K29" s="172"/>
      <c r="L29" s="173" t="str">
        <f>IFERROR(VLOOKUP(D29,DB!A:I,9,0),"")</f>
        <v/>
      </c>
    </row>
    <row r="30" spans="1:12" ht="31.5" customHeight="1">
      <c r="A30" s="103"/>
      <c r="B30" s="102" t="str">
        <f>IFERROR(VLOOKUP(D30,DB!A:K,11,0),"")</f>
        <v/>
      </c>
      <c r="C30" s="104"/>
      <c r="D30" s="102"/>
      <c r="E30" s="105"/>
      <c r="F30" s="106"/>
      <c r="G30" s="76">
        <f ca="1">IFERROR(NOW()-F30,"-")</f>
        <v>45965.736025115744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45965.736025115744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45965.736025115744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45965.736025115744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45965.736025115744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45965.736025115744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45965.736025115744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45965.736025115744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45965.736025115744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45965.736025115744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45965.736025115744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45965.736025115744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45965.736025115744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45965.736025115744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45965.736025115744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45965.736025115744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45965.736025115744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45965.736025115744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45965.736025115744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45965.736025115744</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2: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2025-11-04T14:40:05Z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