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340" documentId="120_S{2AC9BD13-BADA-5192-A53E-5A8FF88502F6}" xr6:coauthVersionLast="47" xr6:coauthVersionMax="47" xr10:uidLastSave="{8CC37421-9006-4229-86F6-CBAC8D1A36AF}"/>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G2" i="1"/>
  <c r="B5" i="5"/>
  <c r="G5" i="5"/>
  <c r="I5" i="5"/>
  <c r="J5" i="5"/>
  <c r="L5"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6" i="5"/>
  <c r="G7"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<sst xmlns="http://schemas.openxmlformats.org/spreadsheetml/2006/main" count="180274" uniqueCount="39122">
  <si>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</si>
  <si>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</si>
  <si>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</si>
  <si>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</si>
  <si>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</si>
  <si>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</si>
  <si>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</si>
  <si>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</si>
  <si>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</si>
  <si>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</si>
  <si>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</si>
  <si>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</si>
  <si>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</si>
  <si>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</si>
  <si>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</si>
  <si>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</si>
  <si>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</si>
  <si>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</si>
  <si>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</si>
  <si>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</si>
  <si>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</si>
  <si>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</si>
  <si>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</si>
  <si>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</si>
  <si>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</si>
  <si>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</si>
  <si>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</si>
  <si>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</si>
  <si>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</si>
  <si>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</si>
  <si>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</si>
  <si>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</si>
  <si>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</si>
  <si>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</si>
  <si>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</si>
  <si>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</si>
  <si>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</si>
  <si>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</si>
  <si>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</si>
  <si>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</si>
  <si>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</si>
  <si>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</si>
  <si>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</si>
  <si>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</si>
  <si>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</si>
  <si>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</si>
  <si>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</si>
  <si>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</si>
  <si>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</si>
  <si>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</si>
  <si>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</si>
  <si>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</si>
  <si>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</si>
  <si>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</si>
  <si>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</si>
  <si>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</si>
  <si>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</si>
  <si>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</si>
  <si>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</si>
  <si>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</si>
  <si>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</si>
  <si>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</si>
  <si>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</si>
  <si>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</si>
  <si>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</si>
  <si>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</si>
  <si>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</si>
  <si>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</si>
  <si>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</si>
  <si>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</si>
  <si>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</si>
  <si>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</si>
  <si>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</si>
  <si>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</si>
  <si>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</si>
  <si>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</si>
  <si>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</si>
  <si>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</si>
  <si>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</si>
  <si>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</si>
  <si>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</si>
  <si>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</si>
  <si>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</si>
  <si>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</si>
  <si>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</si>
  <si>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</si>
  <si>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</si>
  <si>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</si>
  <si>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</si>
  <si>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</si>
  <si>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</si>
  <si>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</si>
  <si>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</si>
  <si>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</si>
  <si>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</si>
  <si>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</si>
  <si>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</si>
  <si>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</si>
  <si>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</si>
  <si>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</si>
  <si>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</si>
  <si>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</si>
  <si>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</si>
  <si>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</si>
  <si>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</si>
  <si>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</si>
  <si>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</si>
  <si>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</si>
  <si>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</si>
  <si>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</si>
  <si>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</si>
  <si>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</si>
  <si>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</si>
  <si>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</si>
  <si>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</si>
  <si>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</si>
  <si>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</si>
  <si>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</si>
  <si>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</si>
  <si>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</si>
  <si>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</si>
  <si>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</si>
  <si>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</si>
  <si>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</si>
  <si>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</si>
  <si>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</si>
  <si>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</si>
  <si>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</si>
  <si>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</si>
  <si>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</si>
  <si>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</si>
  <si>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</si>
  <si>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</si>
  <si>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</si>
  <si>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</si>
  <si>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</si>
  <si>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</si>
  <si>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</si>
  <si>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</si>
  <si>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</si>
  <si>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</si>
  <si>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</si>
  <si>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</si>
  <si>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</si>
  <si>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</si>
  <si>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</si>
  <si>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</si>
  <si>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</si>
  <si>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</si>
  <si>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</si>
  <si>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</si>
  <si>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</si>
  <si>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</si>
  <si>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</si>
  <si>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</si>
  <si>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</si>
  <si>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</si>
  <si>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</si>
  <si>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</si>
  <si>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</si>
  <si>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</si>
  <si>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</si>
  <si>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</si>
  <si>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</si>
  <si>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</si>
  <si>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</si>
  <si>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</si>
  <si>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</si>
  <si>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</si>
  <si>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</si>
  <si>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</si>
  <si>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</si>
  <si>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</si>
  <si>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</si>
  <si>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</si>
  <si>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</si>
  <si>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</si>
  <si>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</si>
  <si>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</si>
  <si>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</si>
  <si>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</si>
  <si>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</si>
  <si>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</si>
  <si>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</si>
  <si>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</si>
  <si>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</si>
  <si>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</si>
  <si>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</si>
  <si>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</si>
  <si>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</si>
  <si>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</si>
  <si>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</si>
  <si>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</si>
  <si>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</si>
  <si>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</si>
  <si>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</si>
  <si>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</si>
  <si>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</si>
  <si>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</si>
  <si>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</si>
  <si>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</si>
  <si>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</si>
  <si>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</si>
  <si>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</si>
  <si>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</si>
  <si>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</si>
  <si>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</si>
  <si>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</si>
  <si>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</si>
  <si>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</si>
  <si>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</si>
  <si>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</si>
  <si>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</si>
  <si>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</si>
  <si>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</si>
  <si>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</si>
  <si>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</si>
  <si>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</si>
  <si>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</si>
  <si>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</si>
  <si>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</si>
  <si>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</si>
  <si>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</si>
  <si>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</si>
  <si>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</si>
  <si>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</si>
  <si>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</si>
  <si>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</si>
  <si>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</si>
  <si>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</si>
  <si>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</si>
  <si>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</si>
  <si>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</si>
  <si>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</si>
  <si>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</si>
  <si>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</si>
  <si>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</si>
  <si>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</si>
  <si>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</si>
  <si>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</si>
  <si>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</si>
  <si>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</si>
  <si>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</si>
  <si>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</si>
  <si>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</si>
  <si>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</si>
  <si>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</si>
  <si>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</si>
  <si>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</si>
  <si>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</si>
  <si>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</si>
  <si>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</si>
  <si>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</si>
  <si>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</si>
  <si>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</si>
  <si>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</si>
  <si>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</si>
  <si>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</si>
  <si>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</si>
  <si>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</si>
  <si>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</si>
  <si>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</si>
  <si>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</si>
  <si>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</si>
  <si>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</si>
  <si>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</si>
  <si>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</si>
  <si>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</si>
  <si>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</si>
  <si>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</si>
  <si>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</si>
  <si>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</si>
  <si>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</si>
  <si>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</si>
  <si>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</si>
  <si>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</si>
  <si>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</si>
  <si>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</si>
  <si>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</si>
  <si>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</si>
  <si>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</si>
  <si>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</si>
  <si>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</si>
  <si>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</si>
  <si>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</si>
  <si>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</si>
  <si>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</si>
  <si>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</si>
  <si>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</si>
  <si>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</si>
  <si>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</si>
  <si>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</si>
  <si>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</si>
  <si>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</si>
  <si>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</si>
  <si>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</si>
  <si>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</si>
  <si>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</si>
  <si>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</si>
  <si>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</si>
  <si>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</si>
  <si>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</si>
  <si>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</si>
  <si>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</si>
  <si>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</si>
  <si>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</si>
  <si>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</si>
  <si>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</si>
  <si>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</si>
  <si>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</si>
  <si>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</si>
  <si>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</si>
  <si>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</si>
  <si>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</si>
  <si>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</si>
  <si>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</si>
  <si>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</si>
  <si>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</si>
  <si>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</si>
  <si>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</si>
  <si>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</si>
  <si>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</si>
  <si>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</si>
  <si>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</si>
  <si>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</si>
  <si>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</si>
  <si>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</si>
  <si>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</si>
  <si>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</si>
  <si>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</si>
  <si>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</si>
  <si>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</si>
  <si>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</si>
  <si>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</si>
  <si>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</si>
  <si>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</si>
  <si>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</si>
  <si>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</si>
  <si>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</si>
  <si>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</si>
  <si>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</si>
  <si>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</si>
  <si>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</si>
  <si>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</si>
  <si>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</si>
  <si>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</si>
  <si>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</si>
  <si>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</si>
  <si>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</si>
  <si>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</si>
  <si>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</si>
  <si>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</si>
  <si>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</si>
  <si>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</si>
  <si>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</si>
  <si>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</si>
  <si>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</si>
  <si>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</si>
  <si>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</si>
  <si>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</si>
  <si>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</si>
  <si>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</si>
  <si>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</si>
  <si>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</si>
  <si>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</si>
  <si>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</si>
  <si>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</si>
  <si>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</si>
  <si>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</si>
  <si>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</si>
  <si>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</si>
  <si>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</si>
  <si>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</si>
  <si>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</si>
  <si>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</si>
  <si>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</si>
  <si>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</si>
  <si>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</si>
  <si>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</si>
  <si>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</si>
  <si>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</si>
  <si>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</si>
  <si>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</si>
  <si>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</si>
  <si>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</si>
  <si>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</si>
  <si>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</si>
  <si>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</si>
  <si>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</si>
  <si>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</si>
  <si>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</si>
  <si>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</si>
  <si>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</si>
  <si>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</si>
  <si>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</si>
  <si>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</si>
  <si>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</si>
  <si>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</si>
  <si>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</si>
  <si>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</si>
  <si>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</si>
  <si>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</si>
  <si>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</si>
  <si>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</si>
  <si>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</si>
  <si>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</si>
  <si>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</si>
  <si>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</si>
  <si>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</si>
  <si>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</si>
  <si>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</si>
  <si>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</si>
  <si>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</si>
  <si>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</si>
  <si>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</si>
  <si>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</si>
  <si>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</si>
  <si>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</si>
  <si>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</si>
  <si>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</si>
  <si>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</si>
  <si>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</si>
  <si>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</si>
  <si>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</si>
  <si>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</si>
  <si>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</si>
  <si>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</si>
  <si>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</si>
  <si>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</si>
  <si>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</si>
  <si>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</si>
  <si>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</si>
  <si>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</si>
  <si>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</si>
  <si>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</si>
  <si>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</si>
  <si>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</si>
  <si>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</si>
  <si>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</si>
  <si>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</si>
  <si>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</si>
  <si>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</si>
  <si>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</si>
  <si>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</si>
  <si>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</si>
  <si>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</si>
  <si>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</si>
  <si>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</si>
  <si>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</si>
  <si>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</si>
  <si>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</si>
  <si>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</si>
  <si>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</si>
  <si>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</si>
  <si>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</si>
  <si>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</si>
  <si>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</si>
  <si>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</si>
  <si>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</si>
  <si>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</si>
  <si>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</si>
  <si>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</si>
  <si>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</si>
  <si>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</si>
  <si>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</si>
  <si>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</si>
  <si>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</si>
  <si>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</si>
  <si>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</si>
  <si>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</si>
  <si>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</si>
  <si>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</si>
  <si>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</si>
  <si>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</si>
  <si>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</si>
  <si>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</si>
  <si>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</si>
  <si>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</si>
  <si>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</si>
  <si>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</si>
  <si>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</si>
  <si>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</si>
  <si>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</si>
  <si>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</si>
  <si>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</si>
  <si>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</si>
  <si>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</si>
  <si>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</si>
  <si>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</si>
  <si>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</si>
  <si>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</si>
  <si>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</si>
  <si>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</si>
  <si>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</si>
  <si>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</si>
  <si>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</si>
  <si>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</si>
  <si>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</si>
  <si>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</si>
  <si>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</si>
  <si>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</si>
  <si>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</si>
  <si>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</si>
  <si>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</si>
  <si>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</si>
  <si>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</si>
  <si>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</si>
  <si>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</si>
  <si>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</si>
  <si>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</si>
  <si>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</si>
  <si>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</si>
  <si>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</si>
  <si>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</si>
  <si>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</si>
  <si>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</si>
  <si>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</si>
  <si>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</si>
  <si>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</si>
  <si>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</si>
  <si>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</si>
  <si>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</si>
  <si>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</si>
  <si>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</si>
  <si>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</si>
  <si>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</si>
  <si>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</si>
  <si>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</si>
  <si>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</si>
  <si>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</si>
  <si>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</si>
  <si>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</si>
  <si>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</si>
  <si>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</si>
  <si>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</si>
  <si>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</si>
  <si>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</si>
  <si>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</si>
  <si>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</si>
  <si>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</si>
  <si>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</si>
  <si>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</si>
  <si>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</si>
  <si>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</si>
  <si>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</si>
  <si>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</si>
  <si>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</si>
  <si>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</si>
  <si>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</si>
  <si>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</si>
  <si>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</si>
  <si>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</si>
  <si>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</si>
  <si>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</si>
  <si>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</si>
  <si>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</si>
  <si>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</si>
  <si>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</si>
  <si>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</si>
  <si>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</si>
  <si>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</si>
  <si>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</si>
  <si>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</si>
  <si>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</si>
  <si>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</si>
  <si>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</si>
  <si>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</si>
  <si>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</si>
  <si>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</si>
  <si>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</si>
  <si>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</si>
  <si>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</si>
  <si>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</si>
  <si>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</si>
  <si>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</si>
  <si>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</si>
  <si>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</si>
  <si>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</si>
  <si>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</si>
  <si>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</si>
  <si>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</si>
  <si>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</si>
  <si>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</si>
  <si>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</si>
  <si>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</si>
  <si>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</si>
  <si>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</si>
  <si>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</si>
  <si>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</si>
  <si>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</si>
  <si>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</si>
  <si>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</si>
  <si>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</si>
  <si>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</si>
  <si>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</si>
  <si>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</si>
  <si>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</si>
  <si>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</si>
  <si>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</si>
  <si>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</si>
  <si>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</si>
  <si>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</si>
  <si>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</si>
  <si>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</si>
  <si>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</si>
  <si>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</si>
  <si>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</si>
  <si>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</si>
  <si>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</si>
  <si>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</si>
  <si>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</si>
  <si>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</si>
  <si>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</si>
  <si>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</si>
  <si>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</si>
  <si>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</si>
  <si>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</si>
  <si>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</si>
  <si>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</si>
  <si>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</si>
  <si>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</si>
  <si>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</si>
  <si>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</si>
  <si>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</si>
  <si>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</si>
  <si>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</si>
  <si>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</si>
  <si>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</si>
  <si>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</si>
  <si>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</si>
  <si>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</si>
  <si>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</si>
  <si>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</si>
  <si>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</si>
  <si>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</si>
  <si>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</si>
  <si>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</si>
  <si>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</si>
  <si>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</si>
  <si>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</si>
  <si>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</si>
  <si>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</si>
  <si>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</si>
  <si>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</si>
  <si>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</si>
  <si>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</si>
  <si>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</si>
  <si>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</si>
  <si>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</si>
  <si>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</si>
  <si>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</si>
  <si>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</si>
  <si>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</si>
  <si>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</si>
  <si>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</si>
  <si>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</si>
  <si>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</si>
  <si>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</si>
  <si>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</si>
  <si>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</si>
  <si>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</si>
  <si>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</si>
  <si>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</si>
  <si>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</si>
  <si>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</si>
  <si>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</si>
  <si>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</si>
  <si>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</si>
  <si>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</si>
  <si>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</si>
  <si>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</si>
  <si>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</si>
  <si>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</si>
  <si>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</si>
  <si>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</si>
  <si>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</si>
  <si>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</si>
  <si>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</si>
  <si>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</si>
  <si>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</si>
  <si>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</si>
  <si>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</si>
  <si>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</si>
  <si>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</si>
  <si>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</si>
  <si>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</si>
  <si>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</si>
  <si>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</si>
  <si>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</si>
  <si>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</si>
  <si>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</si>
  <si>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</si>
  <si>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</si>
  <si>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</si>
  <si>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</si>
  <si>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</si>
  <si>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</si>
  <si>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</si>
  <si>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</si>
  <si>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</si>
  <si>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</si>
  <si>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</si>
  <si>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</si>
  <si>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</si>
  <si>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</si>
  <si>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</si>
  <si>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</si>
  <si>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</si>
  <si>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</si>
  <si>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</si>
  <si>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</si>
  <si>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</si>
  <si>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</si>
  <si>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</si>
  <si>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</si>
  <si>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</si>
  <si>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</si>
  <si>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</si>
  <si>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</si>
  <si>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</si>
  <si>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</si>
  <si>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</si>
  <si>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</si>
  <si>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</si>
  <si>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</si>
  <si>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</si>
  <si>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</si>
  <si>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</si>
  <si>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</si>
  <si>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</si>
  <si>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</si>
  <si>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</si>
  <si>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</si>
  <si>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</si>
  <si>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</si>
  <si>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</si>
  <si>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</si>
  <si>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</si>
  <si>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</si>
  <si>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</si>
  <si>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</si>
  <si>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</si>
  <si>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</si>
  <si>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</si>
  <si>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</si>
  <si>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</si>
  <si>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</si>
  <si>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</si>
  <si>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</si>
  <si>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</si>
  <si>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</si>
  <si>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</si>
  <si>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</si>
  <si>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</si>
  <si>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</si>
  <si>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</si>
  <si>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</si>
  <si>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</si>
  <si>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</si>
  <si>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</si>
  <si>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</si>
  <si>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</si>
  <si>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</si>
  <si>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</si>
  <si>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</si>
  <si>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</si>
  <si>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</si>
  <si>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</si>
  <si>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</si>
  <si>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</si>
  <si>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</si>
  <si>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</si>
  <si>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</si>
  <si>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</si>
  <si>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</si>
  <si>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</si>
  <si>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</si>
  <si>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</si>
  <si>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</si>
  <si>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</si>
  <si>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</si>
  <si>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</si>
  <si>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</si>
  <si>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</si>
  <si>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</si>
  <si>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</si>
  <si>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</si>
  <si>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</si>
  <si>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</si>
  <si>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</si>
  <si>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</si>
  <si>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</si>
  <si>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</si>
  <si>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</si>
  <si>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</si>
  <si>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</si>
  <si>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</si>
  <si>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</si>
  <si>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</si>
  <si>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</si>
  <si>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</si>
  <si>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</si>
  <si>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</si>
  <si>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</si>
  <si>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</si>
  <si>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</si>
  <si>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</si>
  <si>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</si>
  <si>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</si>
  <si>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</si>
  <si>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</si>
  <si>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</si>
  <si>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</si>
  <si>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</si>
  <si>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</si>
  <si>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</si>
  <si>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</si>
  <si>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</si>
  <si>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</si>
  <si>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</si>
  <si>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</si>
  <si>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</si>
  <si>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</si>
  <si>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</si>
  <si>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</si>
  <si>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</si>
  <si>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</si>
  <si>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</si>
  <si>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</si>
  <si>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</si>
  <si>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</si>
  <si>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</si>
  <si>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</si>
  <si>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</si>
  <si>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</si>
  <si>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</si>
  <si>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</si>
  <si>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</si>
  <si>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</si>
  <si>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</si>
  <si>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</si>
  <si>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</si>
  <si>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</si>
  <si>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</si>
  <si>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</si>
  <si>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</si>
  <si>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</si>
  <si>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</si>
  <si>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</si>
  <si>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</si>
  <si>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</si>
  <si>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</si>
  <si>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</si>
  <si>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</si>
  <si>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</si>
  <si>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</si>
  <si>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</si>
  <si>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</si>
  <si>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</si>
  <si>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</si>
  <si>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</si>
  <si>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</si>
  <si>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</si>
  <si>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</si>
  <si>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</si>
  <si>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</si>
  <si>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</si>
  <si>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</si>
  <si>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</si>
  <si>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</si>
  <si>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</si>
  <si>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</si>
  <si>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</si>
  <si>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</si>
  <si>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</si>
  <si>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</si>
  <si>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</si>
  <si>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</si>
  <si>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</si>
  <si>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</si>
  <si>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</si>
  <si>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</si>
  <si>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</si>
  <si>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</si>
  <si>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</si>
  <si>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</si>
  <si>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</si>
  <si>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</si>
  <si>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</si>
  <si>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</si>
  <si>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</si>
  <si>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</si>
  <si>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</si>
  <si>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</si>
  <si>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</si>
  <si>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</si>
  <si>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</si>
  <si>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</si>
  <si>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</si>
  <si>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</si>
  <si>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</si>
  <si>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</si>
  <si>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</si>
  <si>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</si>
  <si>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</si>
  <si>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</si>
  <si>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</si>
  <si>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</si>
  <si>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</si>
  <si>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</si>
  <si>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</si>
  <si>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</si>
  <si>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</si>
  <si>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</si>
  <si>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</si>
  <si>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</si>
  <si>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</si>
  <si>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</si>
  <si>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</si>
  <si>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</si>
  <si>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</si>
  <si>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</si>
  <si>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</si>
  <si>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</si>
  <si>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</si>
  <si>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</si>
  <si>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</si>
  <si>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</si>
  <si>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</si>
  <si>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</si>
  <si>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</si>
  <si>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</si>
  <si>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</si>
  <si>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</si>
  <si>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</si>
  <si>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</si>
  <si>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</si>
  <si>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</si>
  <si>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</si>
  <si>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</si>
  <si>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</si>
  <si>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</si>
  <si>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</si>
  <si>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</si>
  <si>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</si>
  <si>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</si>
  <si>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</si>
  <si>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</si>
  <si>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</si>
  <si>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</si>
  <si>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</si>
  <si>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</si>
  <si>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</si>
  <si>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</si>
  <si>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</si>
  <si>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</si>
  <si>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</si>
  <si>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</si>
  <si>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</si>
  <si>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</si>
  <si>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</si>
  <si>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</si>
  <si>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</si>
  <si>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</si>
  <si>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</si>
  <si>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</si>
  <si>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</si>
  <si>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</si>
  <si>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</si>
  <si>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</si>
  <si>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</si>
  <si>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</si>
  <si>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</si>
  <si>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</si>
  <si>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</si>
  <si>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</si>
  <si>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</si>
  <si>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</si>
  <si>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</si>
  <si>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</si>
  <si>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</si>
  <si>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</si>
  <si>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</si>
  <si>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</si>
  <si>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</si>
  <si>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</si>
  <si>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</si>
  <si>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</si>
  <si>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</si>
  <si>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</si>
  <si>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</si>
  <si>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</si>
  <si>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</si>
  <si>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</si>
  <si>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</si>
  <si>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</si>
  <si>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</si>
  <si>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</si>
  <si>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</si>
  <si>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</si>
  <si>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</si>
  <si>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</si>
  <si>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</si>
  <si>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</si>
  <si>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</si>
  <si>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</si>
  <si>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</si>
  <si>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</si>
  <si>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</si>
  <si>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</si>
  <si>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</si>
  <si>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</si>
  <si>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</si>
  <si>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</si>
  <si>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</si>
  <si>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</si>
  <si>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</si>
  <si>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</si>
  <si>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</si>
  <si>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</si>
  <si>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</si>
  <si>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</si>
  <si>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</si>
  <si>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</si>
  <si>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</si>
  <si>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</si>
  <si>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</si>
  <si>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</si>
  <si>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</si>
  <si>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</si>
  <si>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</si>
  <si>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</si>
  <si>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</si>
  <si>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</si>
  <si>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</si>
  <si>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</si>
  <si>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</si>
  <si>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</si>
  <si>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</si>
  <si>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</si>
  <si>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</si>
  <si>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</si>
  <si>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</si>
  <si>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</si>
  <si>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</si>
  <si>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</si>
  <si>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</si>
  <si>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</si>
  <si>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</si>
  <si>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</si>
  <si>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</si>
  <si>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</si>
  <si>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</si>
  <si>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</si>
  <si>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</si>
  <si>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</si>
  <si>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</si>
  <si>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</si>
  <si>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</si>
  <si>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</si>
  <si>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</si>
  <si>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</si>
  <si>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</si>
  <si>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</si>
  <si>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</si>
  <si>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</si>
  <si>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</si>
  <si>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</si>
  <si>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</si>
  <si>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</si>
  <si>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</si>
  <si>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</si>
  <si>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</si>
  <si>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</si>
  <si>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</si>
  <si>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</si>
  <si>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</si>
  <si>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</si>
  <si>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</si>
  <si>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</si>
  <si>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</si>
  <si>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</si>
  <si>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</si>
  <si>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</si>
  <si>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</si>
  <si>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</si>
  <si>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</si>
  <si>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</si>
  <si>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</si>
  <si>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</si>
  <si>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</si>
  <si>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</si>
  <si>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</si>
  <si>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</si>
  <si>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</si>
  <si>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</si>
  <si>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</si>
  <si>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</si>
  <si>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</si>
  <si>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</si>
  <si>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</si>
  <si>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</si>
  <si>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</si>
  <si>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</si>
  <si>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</si>
  <si>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</si>
  <si>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</si>
  <si>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</si>
  <si>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</si>
  <si>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</si>
  <si>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</si>
  <si>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</si>
  <si>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</si>
  <si>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</si>
  <si>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</si>
  <si>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</si>
  <si>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</si>
  <si>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</si>
  <si>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</si>
  <si>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</si>
  <si>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</si>
  <si>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</si>
  <si>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</si>
  <si>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</si>
  <si>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</si>
  <si>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</si>
  <si>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</si>
  <si>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</si>
  <si>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</si>
  <si>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</si>
  <si>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</si>
  <si>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</si>
  <si>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</si>
  <si>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</si>
  <si>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</si>
  <si>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</si>
  <si>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</si>
  <si>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</si>
  <si>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</si>
  <si>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</si>
  <si>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</si>
  <si>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</si>
  <si>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</si>
  <si>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</si>
  <si>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</si>
  <si>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</si>
  <si>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</si>
  <si>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</si>
  <si>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</si>
  <si>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</si>
  <si>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</si>
  <si>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</si>
  <si>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</si>
  <si>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</si>
  <si>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</si>
  <si>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</si>
  <si>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</si>
  <si>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</si>
  <si>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</si>
  <si>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</si>
  <si>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</si>
  <si>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</si>
  <si>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</si>
  <si>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</si>
  <si>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</si>
  <si>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</si>
  <si>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</si>
  <si>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</si>
  <si>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</si>
  <si>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</si>
  <si>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</si>
  <si>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</si>
  <si>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</si>
  <si>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</si>
  <si>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</si>
  <si>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</si>
  <si>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</si>
  <si>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</si>
  <si>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</si>
  <si>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</si>
  <si>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</si>
  <si>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</si>
  <si>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</si>
  <si>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</si>
  <si>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</si>
  <si>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</si>
  <si>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</si>
  <si>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</si>
  <si>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</si>
  <si>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</si>
  <si>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</si>
  <si>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</si>
  <si>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</si>
  <si>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</si>
  <si>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</si>
  <si>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</si>
  <si>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</si>
  <si>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</si>
  <si>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</si>
  <si>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</si>
  <si>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</si>
  <si>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</si>
  <si>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</si>
  <si>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</si>
  <si>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</si>
  <si>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</si>
  <si>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</si>
  <si>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</si>
  <si>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</si>
  <si>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</si>
  <si>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</si>
  <si>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</si>
  <si>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</si>
  <si>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</si>
  <si>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</si>
  <si>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</si>
  <si>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</si>
  <si>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</si>
  <si>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</si>
  <si>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</si>
  <si>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</si>
  <si>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</si>
  <si>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</si>
  <si>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</si>
  <si>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</si>
  <si>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</si>
  <si>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</si>
  <si>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</si>
  <si>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</si>
  <si>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</si>
  <si>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</si>
  <si>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</si>
  <si>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</si>
  <si>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</si>
  <si>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</si>
  <si>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</si>
  <si>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</si>
  <si>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</si>
  <si>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</si>
  <si>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</si>
  <si>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</si>
  <si>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</si>
  <si>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</si>
  <si>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</si>
  <si>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</si>
  <si>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</si>
  <si>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</si>
  <si>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</si>
  <si>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</si>
  <si>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</si>
  <si>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</si>
  <si>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</si>
  <si>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</si>
  <si>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</si>
  <si>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</si>
  <si>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</si>
  <si>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</si>
  <si>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</si>
  <si>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</si>
  <si>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</si>
  <si>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</si>
  <si>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</si>
  <si>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</si>
  <si>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</si>
  <si>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</si>
  <si>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</si>
  <si>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</si>
  <si>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</si>
  <si>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</si>
  <si>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</si>
  <si>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</si>
  <si>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</si>
  <si>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</si>
  <si>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</si>
  <si>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</si>
  <si>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</si>
  <si>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</si>
  <si>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</si>
  <si>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</si>
  <si>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</si>
  <si>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</si>
  <si>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</si>
  <si>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</si>
  <si>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</si>
  <si>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</si>
  <si>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</si>
  <si>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</si>
  <si>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</si>
  <si>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</si>
  <si>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</si>
  <si>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</si>
  <si>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</si>
  <si>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</si>
  <si>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</si>
  <si>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</si>
  <si>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</si>
  <si>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</si>
  <si>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</si>
  <si>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</si>
  <si>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</si>
  <si>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</si>
  <si>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</si>
  <si>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</si>
  <si>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</si>
  <si>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</si>
  <si>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</si>
  <si>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</si>
  <si>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</si>
  <si>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</si>
  <si>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</si>
  <si>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</si>
  <si>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</si>
  <si>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</si>
  <si>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</si>
  <si>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</si>
  <si>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</si>
  <si>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</si>
  <si>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</si>
  <si>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</si>
  <si>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</si>
  <si>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</si>
  <si>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</si>
  <si>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</si>
  <si>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</si>
  <si>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</si>
  <si>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</si>
  <si>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</si>
  <si>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</si>
  <si>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</si>
  <si>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</si>
  <si>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</si>
  <si>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</si>
  <si>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</si>
  <si>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</si>
  <si>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</si>
  <si>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</si>
  <si>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</si>
  <si>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</si>
  <si>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</si>
  <si>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</si>
  <si>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</si>
  <si>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</si>
  <si>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</si>
  <si>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</si>
  <si>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</si>
  <si>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</si>
  <si>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</si>
  <si>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</si>
  <si>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</si>
  <si>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</si>
  <si>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</si>
  <si>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</si>
  <si>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</si>
  <si>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</si>
  <si>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</si>
  <si>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</si>
  <si>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</si>
  <si>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</si>
  <si>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</si>
  <si>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</si>
  <si>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</si>
  <si>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</si>
  <si>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</si>
  <si>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</si>
  <si>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</si>
  <si>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</si>
  <si>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</si>
  <si>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</si>
  <si>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</si>
  <si>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</si>
  <si>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</si>
  <si>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</si>
  <si>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</si>
  <si>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</si>
  <si>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</si>
  <si>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</si>
  <si>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</si>
  <si>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</si>
  <si>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</si>
  <si>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</si>
  <si>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</si>
  <si>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</si>
  <si>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</si>
  <si>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</si>
  <si>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</si>
  <si>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</si>
  <si>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</si>
  <si>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</si>
  <si>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</si>
  <si>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</si>
  <si>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</si>
  <si>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</si>
  <si>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</si>
  <si>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</si>
  <si>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</si>
  <si>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</si>
  <si>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</si>
  <si>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</si>
  <si>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</si>
  <si>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</si>
  <si>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</si>
  <si>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</si>
  <si>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</si>
  <si>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</si>
  <si>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</si>
  <si>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</si>
  <si>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</si>
  <si>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</si>
  <si>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</si>
  <si>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</si>
  <si>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</si>
  <si>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</si>
  <si>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</si>
  <si>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</si>
  <si>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</si>
  <si>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</si>
  <si>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</si>
  <si>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</si>
  <si>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</si>
  <si>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</si>
  <si>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</si>
  <si>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</si>
  <si>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</si>
  <si>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</si>
  <si>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</si>
  <si>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</si>
  <si>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</si>
  <si>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</si>
  <si>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</si>
  <si>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</si>
  <si>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</si>
  <si>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</si>
  <si>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</si>
  <si>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</si>
  <si>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</si>
  <si>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</si>
  <si>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</si>
  <si>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</si>
  <si>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</si>
  <si>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</si>
  <si>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</si>
  <si>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</si>
  <si>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</si>
  <si>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</si>
  <si>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</si>
  <si>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</si>
  <si>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</si>
  <si>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</si>
  <si>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</si>
  <si>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</si>
  <si>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</si>
  <si>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</si>
  <si>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</si>
  <si>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</si>
  <si>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</si>
  <si>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</si>
  <si>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</si>
  <si>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</si>
  <si>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</si>
  <si>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</si>
  <si>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</si>
  <si>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</si>
  <si>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</si>
  <si>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</si>
  <si>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</si>
  <si>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</si>
  <si>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</si>
  <si>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</si>
  <si>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</si>
  <si>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</si>
  <si>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</si>
  <si>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</si>
  <si>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</si>
  <si>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</si>
  <si>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</si>
  <si>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</si>
  <si>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</si>
  <si>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</si>
  <si>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</si>
  <si>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</si>
  <si>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</si>
  <si>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</si>
  <si>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</si>
  <si>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</si>
  <si>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</si>
  <si>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</si>
  <si>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</si>
  <si>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</si>
  <si>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</si>
  <si>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</si>
  <si>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</si>
  <si>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</si>
  <si>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</si>
  <si>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</si>
  <si>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</si>
  <si>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</si>
  <si>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</si>
  <si>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</si>
  <si>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</si>
  <si>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</si>
  <si>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</si>
  <si>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</si>
  <si>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</si>
  <si>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</si>
  <si>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</si>
  <si>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</si>
  <si>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</si>
  <si>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</si>
  <si>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</si>
  <si>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</si>
  <si>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</si>
  <si>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</si>
  <si>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</si>
  <si>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</si>
  <si>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</si>
  <si>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</si>
  <si>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</si>
  <si>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</si>
  <si>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</si>
  <si>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</si>
  <si>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</si>
  <si>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</si>
  <si>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</si>
  <si>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</si>
  <si>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</si>
  <si>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</si>
  <si>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</si>
  <si>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</si>
  <si>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</si>
  <si>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</si>
  <si>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</si>
  <si>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</si>
  <si>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</si>
  <si>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</si>
  <si>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</si>
  <si>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</si>
  <si>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</si>
  <si>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</si>
  <si>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</si>
  <si>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</si>
  <si>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</si>
  <si>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</si>
  <si>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</si>
  <si>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</si>
  <si>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</si>
  <si>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</si>
  <si>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</si>
  <si>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</si>
  <si>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</si>
  <si>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</si>
  <si>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</si>
  <si>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</si>
  <si>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</si>
  <si>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</si>
  <si>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</si>
  <si>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</si>
  <si>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</si>
  <si>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</si>
  <si>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</si>
  <si>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</si>
  <si>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</si>
  <si>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</si>
  <si>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</si>
  <si>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</si>
  <si>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</si>
  <si>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</si>
  <si>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</si>
  <si>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</si>
  <si>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</si>
  <si>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</si>
  <si>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</si>
  <si>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</si>
  <si>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</si>
  <si>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</si>
  <si>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</si>
  <si>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</si>
  <si>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</si>
  <si>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</si>
  <si>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</si>
  <si>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</si>
  <si>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</si>
  <si>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</si>
  <si>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</si>
  <si>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</si>
  <si>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</si>
  <si>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</si>
  <si>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</si>
  <si>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</si>
  <si>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</si>
  <si>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</si>
  <si>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</si>
  <si>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</si>
  <si>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</si>
  <si>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</si>
  <si>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</si>
  <si>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</si>
  <si>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</si>
  <si>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</si>
  <si>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</si>
  <si>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</si>
  <si>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</si>
  <si>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</si>
  <si>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</si>
  <si>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</si>
  <si>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</si>
  <si>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</si>
  <si>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</si>
  <si>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</si>
  <si>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</si>
  <si>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</si>
  <si>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</si>
  <si>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</si>
  <si>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</si>
  <si>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</si>
  <si>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</si>
  <si>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</si>
  <si>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</si>
  <si>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</si>
  <si>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</si>
  <si>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</si>
  <si>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</si>
  <si>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</si>
  <si>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</si>
  <si>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</si>
  <si>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</si>
  <si>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</si>
  <si>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</si>
  <si>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</si>
  <si>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</si>
  <si>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</si>
  <si>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</si>
  <si>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</si>
  <si>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</si>
  <si>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</si>
  <si>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</si>
  <si>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</si>
  <si>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</si>
  <si>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</si>
  <si>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</si>
  <si>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</si>
  <si>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</si>
  <si>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</si>
  <si>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</si>
  <si>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</si>
  <si>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</si>
  <si>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</si>
  <si>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</si>
  <si>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</si>
  <si>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</si>
  <si>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</si>
  <si>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</si>
  <si>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</si>
  <si>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</si>
  <si>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</si>
  <si>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</si>
  <si>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</si>
  <si>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</si>
  <si>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</si>
  <si>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</si>
  <si>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</si>
  <si>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</si>
  <si>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</si>
  <si>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</si>
  <si>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</si>
  <si>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</si>
  <si>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</si>
  <si>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</si>
  <si>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</si>
  <si>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</si>
  <si>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</si>
  <si>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</si>
  <si>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</si>
  <si>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</si>
  <si>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</si>
  <si>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</si>
  <si>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</si>
  <si>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</si>
  <si>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</si>
  <si>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</si>
  <si>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</si>
  <si>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</si>
  <si>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</si>
  <si>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</si>
  <si>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</si>
  <si>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</si>
  <si>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</si>
  <si>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</si>
  <si>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</si>
  <si>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</si>
  <si>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</si>
  <si>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</si>
  <si>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</si>
  <si>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</si>
  <si>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</si>
  <si>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</si>
  <si>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</si>
  <si>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</si>
  <si>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</si>
  <si>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</si>
  <si>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</si>
  <si>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</si>
  <si>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</si>
  <si>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</si>
  <si>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</si>
  <si>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</si>
  <si>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</si>
  <si>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</si>
  <si>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</si>
  <si>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</si>
  <si>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</si>
  <si>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</si>
  <si>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</si>
  <si>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</si>
  <si>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</si>
  <si>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</si>
  <si>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</si>
  <si>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</si>
  <si>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</si>
  <si>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</si>
  <si>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</si>
  <si>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</si>
  <si>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</si>
  <si>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</si>
  <si>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</si>
  <si>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</si>
  <si>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</si>
  <si>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</si>
  <si>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</si>
  <si>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</si>
  <si>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</si>
  <si>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</si>
  <si>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</si>
  <si>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</si>
  <si>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</si>
  <si>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</si>
  <si>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</si>
  <si>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</si>
  <si>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</si>
  <si>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</si>
  <si>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</si>
  <si>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</si>
  <si>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</si>
  <si>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</si>
  <si>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</si>
  <si>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</si>
  <si>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</si>
  <si>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</si>
  <si>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</si>
  <si>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</si>
  <si>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</si>
  <si>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</si>
  <si>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</si>
  <si>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</si>
  <si>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</si>
  <si>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</si>
  <si>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</si>
  <si>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</si>
  <si>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</si>
  <si>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</si>
  <si>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</si>
  <si>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</si>
  <si>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</si>
  <si>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</si>
  <si>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</si>
  <si>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</si>
  <si>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</si>
  <si>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</si>
  <si>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</si>
  <si>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</si>
  <si>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</si>
  <si>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</si>
  <si>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</si>
  <si>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</si>
  <si>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</si>
  <si>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</si>
  <si>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</si>
  <si>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</si>
  <si>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</si>
  <si>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</si>
  <si>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</si>
  <si>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</si>
  <si>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</si>
  <si>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</si>
  <si>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</si>
  <si>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</si>
  <si>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</si>
  <si>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</si>
  <si>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</si>
  <si>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</si>
  <si>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</si>
  <si>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</si>
  <si>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</si>
  <si>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</si>
  <si>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</si>
  <si>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</si>
  <si>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</si>
  <si>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</si>
  <si>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</si>
  <si>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</si>
  <si>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</si>
  <si>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</si>
  <si>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</si>
  <si>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</si>
  <si>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</si>
  <si>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</si>
  <si>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</si>
  <si>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</si>
  <si>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</si>
  <si>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</si>
  <si>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</si>
  <si>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</si>
  <si>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</si>
  <si>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</si>
  <si>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</si>
  <si>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</si>
  <si>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</si>
  <si>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</si>
  <si>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</si>
  <si>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</si>
  <si>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</si>
  <si>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</si>
  <si>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</si>
  <si>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</si>
  <si>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</si>
  <si>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</si>
  <si>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</si>
  <si>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</si>
  <si>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</si>
  <si>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</si>
  <si>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</si>
  <si>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</si>
  <si>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</si>
  <si>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</si>
  <si>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</si>
  <si>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</si>
  <si>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</si>
  <si>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</si>
  <si>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</si>
  <si>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</si>
  <si>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</si>
  <si>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</si>
  <si>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</si>
  <si>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</si>
  <si>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</si>
  <si>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</si>
  <si>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</si>
  <si>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</si>
  <si>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</si>
  <si>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</si>
  <si>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</si>
  <si>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</si>
  <si>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</si>
  <si>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</si>
  <si>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</si>
  <si>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</si>
  <si>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</si>
  <si>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</si>
  <si>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</si>
  <si>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</si>
  <si>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</si>
  <si>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</si>
  <si>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</si>
  <si>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</si>
  <si>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</si>
  <si>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</si>
  <si>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</si>
  <si>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</si>
  <si>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</si>
  <si>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</si>
  <si>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</si>
  <si>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</si>
  <si>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</si>
  <si>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</si>
  <si>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</si>
  <si>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</si>
  <si>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</si>
  <si>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</si>
  <si>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</si>
  <si>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</si>
  <si>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</si>
  <si>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</si>
  <si>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</si>
  <si>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</si>
  <si>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</si>
  <si>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</si>
  <si>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</si>
  <si>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</si>
  <si>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</si>
  <si>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</si>
  <si>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</si>
  <si>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</si>
  <si>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</si>
  <si>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</si>
  <si>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</si>
  <si>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</si>
  <si>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</si>
  <si>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</si>
  <si>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</si>
  <si>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</si>
  <si>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</si>
  <si>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</si>
  <si>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</si>
  <si>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</si>
  <si>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</si>
  <si>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</si>
  <si>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</si>
  <si>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</si>
  <si>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</si>
  <si>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</si>
  <si>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</si>
  <si>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</si>
  <si>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</si>
  <si>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</si>
  <si>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</si>
  <si>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</si>
  <si>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</si>
  <si>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</si>
  <si>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</si>
  <si>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</si>
  <si>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</si>
  <si>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</si>
  <si>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</si>
  <si>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</si>
  <si>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</si>
  <si>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</si>
  <si>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</si>
  <si>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</si>
  <si>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</si>
  <si>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</si>
  <si>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</si>
  <si>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</si>
  <si>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</si>
  <si>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</si>
  <si>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</si>
  <si>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</si>
  <si>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</si>
  <si>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</si>
  <si>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</si>
  <si>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</si>
  <si>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</si>
  <si>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</si>
  <si>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</si>
  <si>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</si>
  <si>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</si>
  <si>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</si>
  <si>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</si>
  <si>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</si>
  <si>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</si>
  <si>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</si>
  <si>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</si>
  <si>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</si>
  <si>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</si>
  <si>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</si>
  <si>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</si>
  <si>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</si>
  <si>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</si>
  <si>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</si>
  <si>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</si>
  <si>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</si>
  <si>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</si>
  <si>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</si>
  <si>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</si>
  <si>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</si>
  <si>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</si>
  <si>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</si>
  <si>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</si>
  <si>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</si>
  <si>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</si>
  <si>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</si>
  <si>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</si>
  <si>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</si>
  <si>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</si>
  <si>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</si>
  <si>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</si>
  <si>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</si>
  <si>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</si>
  <si>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</si>
  <si>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</si>
  <si>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</si>
  <si>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</si>
  <si>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</si>
  <si>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</si>
  <si>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</si>
  <si>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</si>
  <si>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</si>
  <si>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</si>
  <si>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</si>
  <si>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</si>
  <si>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</si>
  <si>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</si>
  <si>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</si>
  <si>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</si>
  <si>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</si>
  <si>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</si>
  <si>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</si>
  <si>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</si>
  <si>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</si>
  <si>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</si>
  <si>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</si>
  <si>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</si>
  <si>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</si>
  <si>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</si>
  <si>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</si>
  <si>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</si>
  <si>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</si>
  <si>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</si>
  <si>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</si>
  <si>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</si>
  <si>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</si>
  <si>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</si>
  <si>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</si>
  <si>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</si>
  <si>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</si>
  <si>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</si>
  <si>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</si>
  <si>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</si>
  <si>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</si>
  <si>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</si>
  <si>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</si>
  <si>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</si>
  <si>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</si>
  <si>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</si>
  <si>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</si>
  <si>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</si>
  <si>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</si>
  <si>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</si>
  <si>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</si>
  <si>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</si>
  <si>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</si>
  <si>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</si>
  <si>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</si>
  <si>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</si>
  <si>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</si>
  <si>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</si>
  <si>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</si>
  <si>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</si>
  <si>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</si>
  <si>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</si>
  <si>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</si>
  <si>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</si>
  <si>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</si>
  <si>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</si>
  <si>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</si>
  <si>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</si>
  <si>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</si>
  <si>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</si>
  <si>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</si>
  <si>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</si>
  <si>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</si>
  <si>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</si>
  <si>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</si>
  <si>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</si>
  <si>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</si>
  <si>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</si>
  <si>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</si>
  <si>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</si>
  <si>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</si>
  <si>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</si>
  <si>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</si>
  <si>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</si>
  <si>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</si>
  <si>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</si>
  <si>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</si>
  <si>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</si>
  <si>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</si>
  <si>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</si>
  <si>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</si>
  <si>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</si>
  <si>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</si>
  <si>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</si>
  <si>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</si>
  <si>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</si>
  <si>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</si>
  <si>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</si>
  <si>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</si>
  <si>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</si>
  <si>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</si>
  <si>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</si>
  <si>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</si>
  <si>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</si>
  <si>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</si>
  <si>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</si>
  <si>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</si>
  <si>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</si>
  <si>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</si>
  <si>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</si>
  <si>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</si>
  <si>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</si>
  <si>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</si>
  <si>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</si>
  <si>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</si>
  <si>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</si>
  <si>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</si>
  <si>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</si>
  <si>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</si>
  <si>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</si>
  <si>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</si>
  <si>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</si>
  <si>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</si>
  <si>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</si>
  <si>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</si>
  <si>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</si>
  <si>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</si>
  <si>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</si>
  <si>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</si>
  <si>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</si>
  <si>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</si>
  <si>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</si>
  <si>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</si>
  <si>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</si>
  <si>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</si>
  <si>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</si>
  <si>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</si>
  <si>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</si>
  <si>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</si>
  <si>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</si>
  <si>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</si>
  <si>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</si>
  <si>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</si>
  <si>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</si>
  <si>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</si>
  <si>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</si>
  <si>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</si>
  <si>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</si>
  <si>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</si>
  <si>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</si>
  <si>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</si>
  <si>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</si>
  <si>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</si>
  <si>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</si>
  <si>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</si>
  <si>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</si>
  <si>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</si>
  <si>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</si>
  <si>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</si>
  <si>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</si>
  <si>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</si>
  <si>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</si>
  <si>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</si>
  <si>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</si>
  <si>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</si>
  <si>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</si>
  <si>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</si>
  <si>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</si>
  <si>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</si>
  <si>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</si>
  <si>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</si>
  <si>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</si>
  <si>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</si>
  <si>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</si>
  <si>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</si>
  <si>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</si>
  <si>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</si>
  <si>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</si>
  <si>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</si>
  <si>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</si>
  <si>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</si>
  <si>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</si>
  <si>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</si>
  <si>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</si>
  <si>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</si>
  <si>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</si>
  <si>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</si>
  <si>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</si>
  <si>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</si>
  <si>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</si>
  <si>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</si>
  <si>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</si>
  <si>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</si>
  <si>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</si>
  <si>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</si>
  <si>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</si>
  <si>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</si>
  <si>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</si>
  <si>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</si>
  <si>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</si>
  <si>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</si>
  <si>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</si>
  <si>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</si>
  <si>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</si>
  <si>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</si>
  <si>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</si>
  <si>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</si>
  <si>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</si>
  <si>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</si>
  <si>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</si>
  <si>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</si>
  <si>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</si>
  <si>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</si>
  <si>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</si>
  <si>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</si>
  <si>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</si>
  <si>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</si>
  <si>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</si>
  <si>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</si>
  <si>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</si>
  <si>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</si>
  <si>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</si>
  <si>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</si>
  <si>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</si>
  <si>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</si>
  <si>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</si>
  <si>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</si>
  <si>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</si>
  <si>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</si>
  <si>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</si>
  <si>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</si>
  <si>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</si>
  <si>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</si>
  <si>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</si>
  <si>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</si>
  <si>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</si>
  <si>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</si>
  <si>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</si>
  <si>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</si>
  <si>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</si>
  <si>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</si>
  <si>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</si>
  <si>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</si>
  <si>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</si>
  <si>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</si>
  <si>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</si>
  <si>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</si>
  <si>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</si>
  <si>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</si>
  <si>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</si>
  <si>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</si>
  <si>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</si>
  <si>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</si>
  <si>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</si>
  <si>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</si>
  <si>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</si>
  <si>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</si>
  <si>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</si>
  <si>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</si>
  <si>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</si>
  <si>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</si>
  <si>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</si>
  <si>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</si>
  <si>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</si>
  <si>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</si>
  <si>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</si>
  <si>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</si>
  <si>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</si>
  <si>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</si>
  <si>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</si>
  <si>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</si>
  <si>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</si>
  <si>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</si>
  <si>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</si>
  <si>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</si>
  <si>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</si>
  <si>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</si>
  <si>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</si>
  <si>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</si>
  <si>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</si>
  <si>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</si>
  <si>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</si>
  <si>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</si>
  <si>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</si>
  <si>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</si>
  <si>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</si>
  <si>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</si>
  <si>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</si>
  <si>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</si>
  <si>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</si>
  <si>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</si>
  <si>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</si>
  <si>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</si>
  <si>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</si>
  <si>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</si>
  <si>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</si>
  <si>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</si>
  <si>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</si>
  <si>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</si>
  <si>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</si>
  <si>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</si>
  <si>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</si>
  <si>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</si>
  <si>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</si>
  <si>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</si>
  <si>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</si>
  <si>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</si>
  <si>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</si>
  <si>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</si>
  <si>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</si>
  <si>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</si>
  <si>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</si>
  <si>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</si>
  <si>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</si>
  <si>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</si>
  <si>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</si>
  <si>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</si>
  <si>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</si>
  <si>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</si>
  <si>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</si>
  <si>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</si>
  <si>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</si>
  <si>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</si>
  <si>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</si>
  <si>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</si>
  <si>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</si>
  <si>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</si>
  <si>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</si>
  <si>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</si>
  <si>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</si>
  <si>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</si>
  <si>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</si>
  <si>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</si>
  <si>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</si>
  <si>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</si>
  <si>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</si>
  <si>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</si>
  <si>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</si>
  <si>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</si>
  <si>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</si>
  <si>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</si>
  <si>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</si>
  <si>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</si>
  <si>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</si>
  <si>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</si>
  <si>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</si>
  <si>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</si>
  <si>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</si>
  <si>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</si>
  <si>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</si>
  <si>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</si>
  <si>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</si>
  <si>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</si>
  <si>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</si>
  <si>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</si>
  <si>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</si>
  <si>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</si>
  <si>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</si>
  <si>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</si>
  <si>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</si>
  <si>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</si>
  <si>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</si>
  <si>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</si>
  <si>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</si>
  <si>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</si>
  <si>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</si>
  <si>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</si>
  <si>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</si>
  <si>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</si>
  <si>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</si>
  <si>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</si>
  <si>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</si>
  <si>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</si>
  <si>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</si>
  <si>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</si>
  <si>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</si>
  <si>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</si>
  <si>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</si>
  <si>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</si>
  <si>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</si>
  <si>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</si>
  <si>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</si>
  <si>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</si>
  <si>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</si>
  <si>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</si>
  <si>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</si>
  <si>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</si>
  <si>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</si>
  <si>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</si>
  <si>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</si>
  <si>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</si>
  <si>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</si>
  <si>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</si>
  <si>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</si>
  <si>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</si>
  <si>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</si>
  <si>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</si>
  <si>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</si>
  <si>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</si>
  <si>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</si>
  <si>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</si>
  <si>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</si>
  <si>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</si>
  <si>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</si>
  <si>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</si>
  <si>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</si>
  <si>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</si>
  <si>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</si>
  <si>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</si>
  <si>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</si>
  <si>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</si>
  <si>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</si>
  <si>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</si>
  <si>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</si>
  <si>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</si>
  <si>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</si>
  <si>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</si>
  <si>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</si>
  <si>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</si>
  <si>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</si>
  <si>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</si>
  <si>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</si>
  <si>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</si>
  <si>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</si>
  <si>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</si>
  <si>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</si>
  <si>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</si>
  <si>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</si>
  <si>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</si>
  <si>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</si>
  <si>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</si>
  <si>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</si>
  <si>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</si>
  <si>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</si>
  <si>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</si>
  <si>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</si>
  <si>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</si>
  <si>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</si>
  <si>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</si>
  <si>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</si>
  <si>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</si>
  <si>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</si>
  <si>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</si>
  <si>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</si>
  <si>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</si>
  <si>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</si>
  <si>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</si>
  <si>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</si>
  <si>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</si>
  <si>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</si>
  <si>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</si>
  <si>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</si>
  <si>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</si>
  <si>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</si>
  <si>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</si>
  <si>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</si>
  <si>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</si>
  <si>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</si>
  <si>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</si>
  <si>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</si>
  <si>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</si>
  <si>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</si>
  <si>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</si>
  <si>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</si>
  <si>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</si>
  <si>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</si>
  <si>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</si>
  <si>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</si>
  <si>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</si>
  <si>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</si>
  <si>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</si>
  <si>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</si>
  <si>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</si>
  <si>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</si>
  <si>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</si>
  <si>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</si>
  <si>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</si>
  <si>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</si>
  <si>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</si>
  <si>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</si>
  <si>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</si>
  <si>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</si>
  <si>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</si>
  <si>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</si>
  <si>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</si>
  <si>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</si>
  <si>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</si>
  <si>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</si>
  <si>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</si>
  <si>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</si>
  <si>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</si>
  <si>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</si>
  <si>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</si>
  <si>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</si>
  <si>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</si>
  <si>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</si>
  <si>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</si>
  <si>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</si>
  <si>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</si>
  <si>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</si>
  <si>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</si>
  <si>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</si>
  <si>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</si>
  <si>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</si>
  <si>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</si>
  <si>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</si>
  <si>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</si>
  <si>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</si>
  <si>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</si>
  <si>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</si>
  <si>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</si>
  <si>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</si>
  <si>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</si>
  <si>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</si>
  <si>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</si>
  <si>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</si>
  <si>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</si>
  <si>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</si>
  <si>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</si>
  <si>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</si>
  <si>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</si>
  <si>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</si>
  <si>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</si>
  <si>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</si>
  <si>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</si>
  <si>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</si>
  <si>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</si>
  <si>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</si>
  <si>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</si>
  <si>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</si>
  <si>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</si>
  <si>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</si>
  <si>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</si>
  <si>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</si>
  <si>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</si>
  <si>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</si>
  <si>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</si>
  <si>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</si>
  <si>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</si>
  <si>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</si>
  <si>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</si>
  <si>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</si>
  <si>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</si>
  <si>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</si>
  <si>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</si>
  <si>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</si>
  <si>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</si>
  <si>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</si>
  <si>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</si>
  <si>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</si>
  <si>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</si>
  <si>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</si>
  <si>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</si>
  <si>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</si>
  <si>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</si>
  <si>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</si>
  <si>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</si>
  <si>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</si>
  <si>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</si>
  <si>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</si>
  <si>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</si>
  <si>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</si>
  <si>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</si>
  <si>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</si>
  <si>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</si>
  <si>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</si>
  <si>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</si>
  <si>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</si>
  <si>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</si>
  <si>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</si>
  <si>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</si>
  <si>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</si>
  <si>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</si>
  <si>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</si>
  <si>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</si>
  <si>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</si>
  <si>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</si>
  <si>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</si>
  <si>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</si>
  <si>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</si>
  <si>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</si>
  <si>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</si>
  <si>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</si>
  <si>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</si>
  <si>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</si>
  <si>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</si>
  <si>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</si>
  <si>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</si>
  <si>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</si>
  <si>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</si>
  <si>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</si>
  <si>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</si>
  <si>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</si>
  <si>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</si>
  <si>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</si>
  <si>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</si>
  <si>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</si>
  <si>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</si>
  <si>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</si>
  <si>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</si>
  <si>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</si>
  <si>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</si>
  <si>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</si>
  <si>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</si>
  <si>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</si>
  <si>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</si>
  <si>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</si>
  <si>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</si>
  <si>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</si>
  <si>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</si>
  <si>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</si>
  <si>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</si>
  <si>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</si>
  <si>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</si>
  <si>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</si>
  <si>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</si>
  <si>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</si>
  <si>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</si>
  <si>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</si>
  <si>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</si>
  <si>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</si>
  <si>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</si>
  <si>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</si>
  <si>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</si>
  <si>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</si>
  <si>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</si>
  <si>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</si>
  <si>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</si>
  <si>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</si>
  <si>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</si>
  <si>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</si>
  <si>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</si>
  <si>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</si>
  <si>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</si>
  <si>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</si>
  <si>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</si>
  <si>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</si>
  <si>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</si>
  <si>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</si>
  <si>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</si>
  <si>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</si>
  <si>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</si>
  <si>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</si>
  <si>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</si>
  <si>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</si>
  <si>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</si>
  <si>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</si>
  <si>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</si>
  <si>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</si>
  <si>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</si>
  <si>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</si>
  <si>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</si>
  <si>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</si>
  <si>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</si>
  <si>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</si>
  <si>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</si>
  <si>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</si>
  <si>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</si>
  <si>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</si>
  <si>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</si>
  <si>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</si>
  <si>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</si>
  <si>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</si>
  <si>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</si>
  <si>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</si>
  <si>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</si>
  <si>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</si>
  <si>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</si>
  <si>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</si>
  <si>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</si>
  <si>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</si>
  <si>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</si>
  <si>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</si>
  <si>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</si>
  <si>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</si>
  <si>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</si>
  <si>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</si>
  <si>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</si>
  <si>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</si>
  <si>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</si>
  <si>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</si>
  <si>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</si>
  <si>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</si>
  <si>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</si>
  <si>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</si>
  <si>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</si>
  <si>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</si>
  <si>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</si>
  <si>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</si>
  <si>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</si>
  <si>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</si>
  <si>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</si>
  <si>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</si>
  <si>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</si>
  <si>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</si>
  <si>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</si>
  <si>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</si>
  <si>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</si>
  <si>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</si>
  <si>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</si>
  <si>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</si>
  <si>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</si>
  <si>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</si>
  <si>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</si>
  <si>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</si>
  <si>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</si>
  <si>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</si>
  <si>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</si>
  <si>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</si>
  <si>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</si>
  <si>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</si>
  <si>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</si>
  <si>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</si>
  <si>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</si>
  <si>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</si>
  <si>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</si>
  <si>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</si>
  <si>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</si>
  <si>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</si>
  <si>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</si>
  <si>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</si>
  <si>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</si>
  <si>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</si>
  <si>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</si>
  <si>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</si>
  <si>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</si>
  <si>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</si>
  <si>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</si>
  <si>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</si>
  <si>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</si>
  <si>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</si>
  <si>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</si>
  <si>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</si>
  <si>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</si>
  <si>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</si>
  <si>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</si>
  <si>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</si>
  <si>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</si>
  <si>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</si>
  <si>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</si>
  <si>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</si>
  <si>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</si>
  <si>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</si>
  <si>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</si>
  <si>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</si>
  <si>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</si>
  <si>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</si>
  <si>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</si>
  <si>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</si>
  <si>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</si>
  <si>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</si>
  <si>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</si>
  <si>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</si>
  <si>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</si>
  <si>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</si>
  <si>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</si>
  <si>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</si>
  <si>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</si>
  <si>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</si>
  <si>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</si>
  <si>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</si>
  <si>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</si>
  <si>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</si>
  <si>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</si>
  <si>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</si>
  <si>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</si>
  <si>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</si>
  <si>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</si>
  <si>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</si>
  <si>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</si>
  <si>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</si>
  <si>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</si>
  <si>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</si>
  <si>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</si>
  <si>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</si>
  <si>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</si>
  <si>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</si>
  <si>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</si>
  <si>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</si>
  <si>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</si>
  <si>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</si>
  <si>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</si>
  <si>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</si>
  <si>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</si>
  <si>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</si>
  <si>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</si>
  <si>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</si>
  <si>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</si>
  <si>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</si>
  <si>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</si>
  <si>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</si>
  <si>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</si>
  <si>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</si>
  <si>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</si>
  <si>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</si>
  <si>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</si>
  <si>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</si>
  <si>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</si>
  <si>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</si>
  <si>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</si>
  <si>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</si>
  <si>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</si>
  <si>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</si>
  <si>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</si>
  <si>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</si>
  <si>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</si>
  <si>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</si>
  <si>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</si>
  <si>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</si>
  <si>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</si>
  <si>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</si>
  <si>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</si>
  <si>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</si>
  <si>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</si>
  <si>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</si>
  <si>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</si>
  <si>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</si>
  <si>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</si>
  <si>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</si>
  <si>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</si>
  <si>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</si>
  <si>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</si>
  <si>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</si>
  <si>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</si>
  <si>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</si>
  <si>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</si>
  <si>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</si>
  <si>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</si>
  <si>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</si>
  <si>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</si>
  <si>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</si>
  <si>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</si>
  <si>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</si>
  <si>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</si>
  <si>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</si>
  <si>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</si>
  <si>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</si>
  <si>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</si>
  <si>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</si>
  <si>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</si>
  <si>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</si>
  <si>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</si>
  <si>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</si>
  <si>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</si>
  <si>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</si>
  <si>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</si>
  <si>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</si>
  <si>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</si>
  <si>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</si>
  <si>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</si>
  <si>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</si>
  <si>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</si>
  <si>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</si>
  <si>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</si>
  <si>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</si>
  <si>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</si>
  <si>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</si>
  <si>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</si>
  <si>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</si>
  <si>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</si>
  <si>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</si>
  <si>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</si>
  <si>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</si>
  <si>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</si>
  <si>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</si>
  <si>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</si>
  <si>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</si>
  <si>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</si>
  <si>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</si>
  <si>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</si>
  <si>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</si>
  <si>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</si>
  <si>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</si>
  <si>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</si>
  <si>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</si>
  <si>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</si>
  <si>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</si>
  <si>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</si>
  <si>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</si>
  <si>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</si>
  <si>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</si>
  <si>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</si>
  <si>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</si>
  <si>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</si>
  <si>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</si>
  <si>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</si>
  <si>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</si>
  <si>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</si>
  <si>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</si>
  <si>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</si>
  <si>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</si>
  <si>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</si>
  <si>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</si>
  <si>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</si>
  <si>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</si>
  <si>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</si>
  <si>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</si>
  <si>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</si>
  <si>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</si>
  <si>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</si>
  <si>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</si>
  <si>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</si>
  <si>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</si>
  <si>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</si>
  <si>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</si>
  <si>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</si>
  <si>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</si>
  <si>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</si>
  <si>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</si>
  <si>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</si>
  <si>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</si>
  <si>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</si>
  <si>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</si>
  <si>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</si>
  <si>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</si>
  <si>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</si>
  <si>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</si>
  <si>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</si>
  <si>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</si>
  <si>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</si>
  <si>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</si>
  <si>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</si>
  <si>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</si>
  <si>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</si>
  <si>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</si>
  <si>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</si>
  <si>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</si>
  <si>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</si>
  <si>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</si>
  <si>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</si>
  <si>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</si>
  <si>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</si>
  <si>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</si>
  <si>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</si>
  <si>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</si>
  <si>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</si>
  <si>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</si>
  <si>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</si>
  <si>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</si>
  <si>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</si>
  <si>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</si>
  <si>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</si>
  <si>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</si>
  <si>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</si>
  <si>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</si>
  <si>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</si>
  <si>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</si>
  <si>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</si>
  <si>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</si>
  <si>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</si>
  <si>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</si>
  <si>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</si>
  <si>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</si>
  <si>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</si>
  <si>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</si>
  <si>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</si>
  <si>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</si>
  <si>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</si>
  <si>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</si>
  <si>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</si>
  <si>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</si>
  <si>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</si>
  <si>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</si>
  <si>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</si>
  <si>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</si>
  <si>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</si>
  <si>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</si>
  <si>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</si>
  <si>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</si>
  <si>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</si>
  <si>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</si>
  <si>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</si>
  <si>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</si>
  <si>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</si>
  <si>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</si>
  <si>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</si>
  <si>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</si>
  <si>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</si>
  <si>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</si>
  <si>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</si>
  <si>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</si>
  <si>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</si>
  <si>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</si>
  <si>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</si>
  <si>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</si>
  <si>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</si>
  <si>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</si>
  <si>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</si>
  <si>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</si>
  <si>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</si>
  <si>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</si>
  <si>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</si>
  <si>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</si>
  <si>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</si>
  <si>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</si>
  <si>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</si>
  <si>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</si>
  <si>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</si>
  <si>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</si>
  <si>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</si>
  <si>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</si>
  <si>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</si>
  <si>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</si>
  <si>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</si>
  <si>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</si>
  <si>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</si>
  <si>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</si>
  <si>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</si>
  <si>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</si>
  <si>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</si>
  <si>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</si>
  <si>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</si>
  <si>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</si>
  <si>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</si>
  <si>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</si>
  <si>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</si>
  <si>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</si>
  <si>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</si>
  <si>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</si>
  <si>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</si>
  <si>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</si>
  <si>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</si>
  <si>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</si>
  <si>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</si>
  <si>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</si>
  <si>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</si>
  <si>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</si>
  <si>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</si>
  <si>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</si>
  <si>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</si>
  <si>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</si>
  <si>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</si>
  <si>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</si>
  <si>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</si>
  <si>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</si>
  <si>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</si>
  <si>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</si>
  <si>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</si>
  <si>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</si>
  <si>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</si>
  <si>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</si>
  <si>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</si>
  <si>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</si>
  <si>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</si>
  <si>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</si>
  <si>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</si>
  <si>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</si>
  <si>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</si>
  <si>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</si>
  <si>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</si>
  <si>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</si>
  <si>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</si>
  <si>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</si>
  <si>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</si>
  <si>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</si>
  <si>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</si>
  <si>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</si>
  <si>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</si>
  <si>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</si>
  <si>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</si>
  <si>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</si>
  <si>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</si>
  <si>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</si>
  <si>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</si>
  <si>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</si>
  <si>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</si>
  <si>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</si>
  <si>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</si>
  <si>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</si>
  <si>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</si>
  <si>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</si>
  <si>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</si>
  <si>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</si>
  <si>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</si>
  <si>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</si>
  <si>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</si>
  <si>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</si>
  <si>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</si>
  <si>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</si>
  <si>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</si>
  <si>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</si>
  <si>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</si>
  <si>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</si>
  <si>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</si>
  <si>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</si>
  <si>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</si>
  <si>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</si>
  <si>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</si>
  <si>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</si>
  <si>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</si>
  <si>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</si>
  <si>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</si>
  <si>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</si>
  <si>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</si>
  <si>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</si>
  <si>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</si>
  <si>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</si>
  <si>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</si>
  <si>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</si>
  <si>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</si>
  <si>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</si>
  <si>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</si>
  <si>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</si>
  <si>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</si>
  <si>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</si>
  <si>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</si>
  <si>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</si>
  <si>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</si>
  <si>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</si>
  <si>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</si>
  <si>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</si>
  <si>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</si>
  <si>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</si>
  <si>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</si>
  <si>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</si>
  <si>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</si>
  <si>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</si>
  <si>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</si>
  <si>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</si>
  <si>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</si>
  <si>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</si>
  <si>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</si>
  <si>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</si>
  <si>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</si>
  <si>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</si>
  <si>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</si>
  <si>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</si>
  <si>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</si>
  <si>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</si>
  <si>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</si>
  <si>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</si>
  <si>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</si>
  <si>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</si>
  <si>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</si>
  <si>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</si>
  <si>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</si>
  <si>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</si>
  <si>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</si>
  <si>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</si>
  <si>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</si>
  <si>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</si>
  <si>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</si>
  <si>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</si>
  <si>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</si>
  <si>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</si>
  <si>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</si>
  <si>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</si>
  <si>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</si>
  <si>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</si>
  <si>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</si>
  <si>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</si>
  <si>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</si>
  <si>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</si>
  <si>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</si>
  <si>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</si>
  <si>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</si>
  <si>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</si>
  <si>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</si>
  <si>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</si>
  <si>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</si>
  <si>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</si>
  <si>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</si>
  <si>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</si>
  <si>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</si>
  <si>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</si>
  <si>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</si>
  <si>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</si>
  <si>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</si>
  <si>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</si>
  <si>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</si>
  <si>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</si>
  <si>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</si>
  <si>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</si>
  <si>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</si>
  <si>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</si>
  <si>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</si>
  <si>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</si>
  <si>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</si>
  <si>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</si>
  <si>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</si>
  <si>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</si>
  <si>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</si>
  <si>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</si>
  <si>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</si>
  <si>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</si>
  <si>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</si>
  <si>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</si>
  <si>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</si>
  <si>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</si>
  <si>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</si>
  <si>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</si>
  <si>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</si>
  <si>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</si>
  <si>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</si>
  <si>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</si>
  <si>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</si>
  <si>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</si>
  <si>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</si>
  <si>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</si>
  <si>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</si>
  <si>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</si>
  <si>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</si>
  <si>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</si>
  <si>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</si>
  <si>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</si>
  <si>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</si>
  <si>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</si>
  <si>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</si>
  <si>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</si>
  <si>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</si>
  <si>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</si>
  <si>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</si>
  <si>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</si>
  <si>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</si>
  <si>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</si>
  <si>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</si>
  <si>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</si>
  <si>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</si>
  <si>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</si>
  <si>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</si>
  <si>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</si>
  <si>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</si>
  <si>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</si>
  <si>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</si>
  <si>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</si>
  <si>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</si>
  <si>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</si>
  <si>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</si>
  <si>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</si>
  <si>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</si>
  <si>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</si>
  <si>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</si>
  <si>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</si>
  <si>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</si>
  <si>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</si>
  <si>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</si>
  <si>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</si>
  <si>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</si>
  <si>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</si>
  <si>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</si>
  <si>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</si>
  <si>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</si>
  <si>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</si>
  <si>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</si>
  <si>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</si>
  <si>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</si>
  <si>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</si>
  <si>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</si>
  <si>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</si>
  <si>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</si>
  <si>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</si>
  <si>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</si>
  <si>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</si>
  <si>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</si>
  <si>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</si>
  <si>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</si>
  <si>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</si>
  <si>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</si>
  <si>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</si>
  <si>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</si>
  <si>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</si>
  <si>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</si>
  <si>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</si>
  <si>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</si>
  <si>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</si>
  <si>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</si>
  <si>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</si>
  <si>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</si>
  <si>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</si>
  <si>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</si>
  <si>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</si>
  <si>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</si>
  <si>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</si>
  <si>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</si>
  <si>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</si>
  <si>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</si>
  <si>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</si>
  <si>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</si>
  <si>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</si>
  <si>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</si>
  <si>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</si>
  <si>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</si>
  <si>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</si>
  <si>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</si>
  <si>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</si>
  <si>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</si>
  <si>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</si>
  <si>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</si>
  <si>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</si>
  <si>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</si>
  <si>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</si>
  <si>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</si>
  <si>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</si>
  <si>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</si>
  <si>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</si>
  <si>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</si>
  <si>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</si>
  <si>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</si>
  <si>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</si>
  <si>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</si>
  <si>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</si>
  <si>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</si>
  <si>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</si>
  <si>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</si>
  <si>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</si>
  <si>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</si>
  <si>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</si>
  <si>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</si>
  <si>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</si>
  <si>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</si>
  <si>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</si>
  <si>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</si>
  <si>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</si>
  <si>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</si>
  <si>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</si>
  <si>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</si>
  <si>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</si>
  <si>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</si>
  <si>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</si>
  <si>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</si>
  <si>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</si>
  <si>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</si>
  <si>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</si>
  <si>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</si>
  <si>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</si>
  <si>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</si>
  <si>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</si>
  <si>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</si>
  <si>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</si>
  <si>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</si>
  <si>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</si>
  <si>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</si>
  <si>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</si>
  <si>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</si>
  <si>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</si>
  <si>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</si>
  <si>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</si>
  <si>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</si>
  <si>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</si>
  <si>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</si>
  <si>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</si>
  <si>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</si>
  <si>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</si>
  <si>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</si>
  <si>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</si>
  <si>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</si>
  <si>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</si>
  <si>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</si>
  <si>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</si>
  <si>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</si>
  <si>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</si>
  <si>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</si>
  <si>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</si>
  <si>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</si>
  <si>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</si>
  <si>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</si>
  <si>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</si>
  <si>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</si>
  <si>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</si>
  <si>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</si>
  <si>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</si>
  <si>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</si>
  <si>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</si>
  <si>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</si>
  <si>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</si>
  <si>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</si>
  <si>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</si>
  <si>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</si>
  <si>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</si>
  <si>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</si>
  <si>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</si>
  <si>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</si>
  <si>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</si>
  <si>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</si>
  <si>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</si>
  <si>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</si>
  <si>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</si>
  <si>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</si>
  <si>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</si>
  <si>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</si>
  <si>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</si>
  <si>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</si>
  <si>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</si>
  <si>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</si>
  <si>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</si>
  <si>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</si>
  <si>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</si>
  <si>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</si>
  <si>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</si>
  <si>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</si>
  <si>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</si>
  <si>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</si>
  <si>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</si>
  <si>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</si>
  <si>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</si>
  <si>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</si>
  <si>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</si>
  <si>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</si>
  <si>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</si>
  <si>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</si>
  <si>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</si>
  <si>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</si>
  <si>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</si>
  <si>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</si>
  <si>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</si>
  <si>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</si>
  <si>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</si>
  <si>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</si>
  <si>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</si>
  <si>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</si>
  <si>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</si>
  <si>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</si>
  <si>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</si>
  <si>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</si>
  <si>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</si>
  <si>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</si>
  <si>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</si>
  <si>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</si>
  <si>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</si>
  <si>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</si>
  <si>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</si>
  <si>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</si>
  <si>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</si>
  <si>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</si>
  <si>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</si>
  <si>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</si>
  <si>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</si>
  <si>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</si>
  <si>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</si>
  <si>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</si>
  <si>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</si>
  <si>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</si>
  <si>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</si>
  <si>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</si>
  <si>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</si>
  <si>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</si>
  <si>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</si>
  <si>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</si>
  <si>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</si>
  <si>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</si>
  <si>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</si>
  <si>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</si>
  <si>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</si>
  <si>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</si>
  <si>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</si>
  <si>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</si>
  <si>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</si>
  <si>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</si>
  <si>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</si>
  <si>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</si>
  <si>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</si>
  <si>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</si>
  <si>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</si>
  <si>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</si>
  <si>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</si>
  <si>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</si>
  <si>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</si>
  <si>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</si>
  <si>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</si>
  <si>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</si>
  <si>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</si>
  <si>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</si>
  <si>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</si>
  <si>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</si>
  <si>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</si>
  <si>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</si>
  <si>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</si>
  <si>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</si>
  <si>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</si>
  <si>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</si>
  <si>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</si>
  <si>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</si>
  <si>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</si>
  <si>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</si>
  <si>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</si>
  <si>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</si>
  <si>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</si>
  <si>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</si>
  <si>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</si>
  <si>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</si>
  <si>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</si>
  <si>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</si>
  <si>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</si>
  <si>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</si>
  <si>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</si>
  <si>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</si>
  <si>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</si>
  <si>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</si>
  <si>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</si>
  <si>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</si>
  <si>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</si>
  <si>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</si>
  <si>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</si>
  <si>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</si>
  <si>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</si>
  <si>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</si>
  <si>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</si>
  <si>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</si>
  <si>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</si>
  <si>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</si>
  <si>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</si>
  <si>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</si>
  <si>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</si>
  <si>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</si>
  <si>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</si>
  <si>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</si>
  <si>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</si>
  <si>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</si>
  <si>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</si>
  <si>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</si>
  <si>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</si>
  <si>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</si>
  <si>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</si>
  <si>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</si>
  <si>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</si>
  <si>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</si>
  <si>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</si>
  <si>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</si>
  <si>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</si>
  <si>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</si>
  <si>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</si>
  <si>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</si>
  <si>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</si>
  <si>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</si>
  <si>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</si>
  <si>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</si>
  <si>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</si>
  <si>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</si>
  <si>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</si>
  <si>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</si>
  <si>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</si>
  <si>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</si>
  <si>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</si>
  <si>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</si>
  <si>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</si>
  <si>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</si>
  <si>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</si>
  <si>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</si>
  <si>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</si>
  <si>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</si>
  <si>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</si>
  <si>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</si>
  <si>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</si>
  <si>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</si>
  <si>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</si>
  <si>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</si>
  <si>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</si>
  <si>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</si>
  <si>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</si>
  <si>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</si>
  <si>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</si>
  <si>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</si>
  <si>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</si>
  <si>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</si>
  <si>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</si>
  <si>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</si>
  <si>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</si>
  <si>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</si>
  <si>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</si>
  <si>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</si>
  <si>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</si>
  <si>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</si>
  <si>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</si>
  <si>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</si>
  <si>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</si>
  <si>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</si>
  <si>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</si>
  <si>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</si>
  <si>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</si>
  <si>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</si>
  <si>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</si>
  <si>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</si>
  <si>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</si>
  <si>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</si>
  <si>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</si>
  <si>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</si>
  <si>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</si>
  <si>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</si>
  <si>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</si>
  <si>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</si>
  <si>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</si>
  <si>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</si>
  <si>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</si>
  <si>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</si>
  <si>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</si>
  <si>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</si>
  <si>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</si>
  <si>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</si>
  <si>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</si>
  <si>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</si>
  <si>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</si>
  <si>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</si>
  <si>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</si>
  <si>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</si>
  <si>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</si>
  <si>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</si>
  <si>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</si>
  <si>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</si>
  <si>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</si>
  <si>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</si>
  <si>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</si>
  <si>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</si>
  <si>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</si>
  <si>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</si>
  <si>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</si>
  <si>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</si>
  <si>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</si>
  <si>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</si>
  <si>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</si>
  <si>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</si>
  <si>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</si>
  <si>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</si>
  <si>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</si>
  <si>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</si>
  <si>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</si>
  <si>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</si>
  <si>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</si>
  <si>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</si>
  <si>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</si>
  <si>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</si>
  <si>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</si>
  <si>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</si>
  <si>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</si>
  <si>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</si>
  <si>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</si>
  <si>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</si>
  <si>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</si>
  <si>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</si>
  <si>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</si>
  <si>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</si>
  <si>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</si>
  <si>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</si>
  <si>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</si>
  <si>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</si>
  <si>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</si>
  <si>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</si>
  <si>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</si>
  <si>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</si>
  <si>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</si>
  <si>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</si>
  <si>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</si>
  <si>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</si>
  <si>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</si>
  <si>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</si>
  <si>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</si>
  <si>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</si>
  <si>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</si>
  <si>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</si>
  <si>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</si>
  <si>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</si>
  <si>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</si>
  <si>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</si>
  <si>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</si>
  <si>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</si>
  <si>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</si>
  <si>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</si>
  <si>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</si>
  <si>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</si>
  <si>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</si>
  <si>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</si>
  <si>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</si>
  <si>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</si>
  <si>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</si>
  <si>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</si>
  <si>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</si>
  <si>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</si>
  <si>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</si>
  <si>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</si>
  <si>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</si>
  <si>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</si>
  <si>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</si>
  <si>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</si>
  <si>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</si>
  <si>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</si>
  <si>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</si>
  <si>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</si>
  <si>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</si>
  <si>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</si>
  <si>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</si>
  <si>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</si>
  <si>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</si>
  <si>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</si>
  <si>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</si>
  <si>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</si>
  <si>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</si>
  <si>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</si>
  <si>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</si>
  <si>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</si>
  <si>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</si>
  <si>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</si>
  <si>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</si>
  <si>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</si>
  <si>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</si>
  <si>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</si>
  <si>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</si>
  <si>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</si>
  <si>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</si>
  <si>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</si>
  <si>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</si>
  <si>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</si>
  <si>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</si>
  <si>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</si>
  <si>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</si>
  <si>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</si>
  <si>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</si>
  <si>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</si>
  <si>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</si>
  <si>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</si>
  <si>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</si>
  <si>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</si>
  <si>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</si>
  <si>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</si>
  <si>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</si>
  <si>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</si>
  <si>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</si>
  <si>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</si>
  <si>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</si>
  <si>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</si>
  <si>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</si>
  <si>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</si>
  <si>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</si>
  <si>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</si>
  <si>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</si>
  <si>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</si>
  <si>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</si>
  <si>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</si>
  <si>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</si>
  <si>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</si>
  <si>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</si>
  <si>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</si>
  <si>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</si>
  <si>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</si>
  <si>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</si>
  <si>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</si>
  <si>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</si>
  <si>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</si>
  <si>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</si>
  <si>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</si>
  <si>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</si>
  <si>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</si>
  <si>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</si>
  <si>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</si>
  <si>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</si>
  <si>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</si>
  <si>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</si>
  <si>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</si>
  <si>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</si>
  <si>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</si>
  <si>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</si>
  <si>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</si>
  <si>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</si>
  <si>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</si>
  <si>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</si>
  <si>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</si>
  <si>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</si>
  <si>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</si>
  <si>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</si>
  <si>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</si>
  <si>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</si>
  <si>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</si>
  <si>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</si>
  <si>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</si>
  <si>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</si>
  <si>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</si>
  <si>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</si>
  <si>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</si>
  <si>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</si>
  <si>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</si>
  <si>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</si>
  <si>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</si>
  <si>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</si>
  <si>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</si>
  <si>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</si>
  <si>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</si>
  <si>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</si>
  <si>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</si>
  <si>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</si>
  <si>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</si>
  <si>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</si>
  <si>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</si>
  <si>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</si>
  <si>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</si>
  <si>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</si>
  <si>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</si>
  <si>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</si>
  <si>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</si>
  <si>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</si>
  <si>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</si>
  <si>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</si>
  <si>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</si>
  <si>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</si>
  <si>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</si>
  <si>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</si>
  <si>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</si>
  <si>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</si>
  <si>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</si>
  <si>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</si>
  <si>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</si>
  <si>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</si>
  <si>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</si>
  <si>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</si>
  <si>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</si>
  <si>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</si>
  <si>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</si>
  <si>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</si>
  <si>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</si>
  <si>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</si>
  <si>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</si>
  <si>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</si>
  <si>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</si>
  <si>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</si>
  <si>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</si>
  <si>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</si>
  <si>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</si>
  <si>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</si>
  <si>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</si>
  <si>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</si>
  <si>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</si>
  <si>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</si>
  <si>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</si>
  <si>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</si>
  <si>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</si>
  <si>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</si>
  <si>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</si>
  <si>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</si>
  <si>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</si>
  <si>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</si>
  <si>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</si>
  <si>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</si>
  <si>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</si>
  <si>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</si>
  <si>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</si>
  <si>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</si>
  <si>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</si>
  <si>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</si>
  <si>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</si>
  <si>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</si>
  <si>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</si>
  <si>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</si>
  <si>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</si>
  <si>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</si>
  <si>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</si>
  <si>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</si>
  <si>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</si>
  <si>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</si>
  <si>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</si>
  <si>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</si>
  <si>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</si>
  <si>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</si>
  <si>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</si>
  <si>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</si>
  <si>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</si>
  <si>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</si>
  <si>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</si>
  <si>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</si>
  <si>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</si>
  <si>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</si>
  <si>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</si>
  <si>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</si>
  <si>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</si>
  <si>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</si>
  <si>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</si>
  <si>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</si>
  <si>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</si>
  <si>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</si>
  <si>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</si>
  <si>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</si>
  <si>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</si>
  <si>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</si>
  <si>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</si>
  <si>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</si>
  <si>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</si>
  <si>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</si>
  <si>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</si>
  <si>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</si>
  <si>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</si>
  <si>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</si>
  <si>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</si>
  <si>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</si>
  <si>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</si>
  <si>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</si>
  <si>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</si>
  <si>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</si>
  <si>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</si>
  <si>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</si>
  <si>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</si>
  <si>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</si>
  <si>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</si>
  <si>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</si>
  <si>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</si>
  <si>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</si>
  <si>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</si>
  <si>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</si>
  <si>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</si>
  <si>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</si>
  <si>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</si>
  <si>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</si>
  <si>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</si>
  <si>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</si>
  <si>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</si>
  <si>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</si>
  <si>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</si>
  <si>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</si>
  <si>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</si>
  <si>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</si>
  <si>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</si>
  <si>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</si>
  <si>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</si>
  <si>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</si>
  <si>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</si>
  <si>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</si>
  <si>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</si>
  <si>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</si>
  <si>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</si>
  <si>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</si>
  <si>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</si>
  <si>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</si>
  <si>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</si>
  <si>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</si>
  <si>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</si>
  <si>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</si>
  <si>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</si>
  <si>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</si>
  <si>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</si>
  <si>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</si>
  <si>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</si>
  <si>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</si>
  <si>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</si>
  <si>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</si>
  <si>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</si>
  <si>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</si>
  <si>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</si>
  <si>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</si>
  <si>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</si>
  <si>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</si>
  <si>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</si>
  <si>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</si>
  <si>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</si>
  <si>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</si>
  <si>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</si>
  <si>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</si>
  <si>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</si>
  <si>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</si>
  <si>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</si>
  <si>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</si>
  <si>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</si>
  <si>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</si>
  <si>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</si>
  <si>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</si>
  <si>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</si>
  <si>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</si>
  <si>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</si>
  <si>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</si>
  <si>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</si>
  <si>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</si>
  <si>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</si>
  <si>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</si>
  <si>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</si>
  <si>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</si>
  <si>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</si>
  <si>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</si>
  <si>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</si>
  <si>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</si>
  <si>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</si>
  <si>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</si>
  <si>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</si>
  <si>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</si>
  <si>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</si>
  <si>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</si>
  <si>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</si>
  <si>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</si>
  <si>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</si>
  <si>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</si>
  <si>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</si>
  <si>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</si>
  <si>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</si>
  <si>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</si>
  <si>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</si>
  <si>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</si>
  <si>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</si>
  <si>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</si>
  <si>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</si>
  <si>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</si>
  <si>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</si>
  <si>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</si>
  <si>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</si>
  <si>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</si>
  <si>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</si>
  <si>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</si>
  <si>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</si>
  <si>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</si>
  <si>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</si>
  <si>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</si>
  <si>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</si>
  <si>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</si>
  <si>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</si>
  <si>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</si>
  <si>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</si>
  <si>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</si>
  <si>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</si>
  <si>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</si>
  <si>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</si>
  <si>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</si>
  <si>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</si>
  <si>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</si>
  <si>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</si>
  <si>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</si>
  <si>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</si>
  <si>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</si>
  <si>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</si>
  <si>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</si>
  <si>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</si>
  <si>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</si>
  <si>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</si>
  <si>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</si>
  <si>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</si>
  <si>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</si>
  <si>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</si>
  <si>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</si>
  <si>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</si>
  <si>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</si>
  <si>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</si>
  <si>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</si>
  <si>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</si>
  <si>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</si>
  <si>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</si>
  <si>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</si>
  <si>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</si>
  <si>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</si>
  <si>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</si>
  <si>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</si>
  <si>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</si>
  <si>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</si>
  <si>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</si>
  <si>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</si>
  <si>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</si>
  <si>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</si>
  <si>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</si>
  <si>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</si>
  <si>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</si>
  <si>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</si>
  <si>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</si>
  <si>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</si>
  <si>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</si>
  <si>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</si>
  <si>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</si>
  <si>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</si>
  <si>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</si>
  <si>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</si>
  <si>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</si>
  <si>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</si>
  <si>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</si>
  <si>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</si>
  <si>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</si>
  <si>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</si>
  <si>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</si>
  <si>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</si>
  <si>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</si>
  <si>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</si>
  <si>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</si>
  <si>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</si>
  <si>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</si>
  <si>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</si>
  <si>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</si>
  <si>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</si>
  <si>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</si>
  <si>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</si>
  <si>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</si>
  <si>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</si>
  <si>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</si>
  <si>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</si>
  <si>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</si>
  <si>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</si>
  <si>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</si>
  <si>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</si>
  <si>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</si>
  <si>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</si>
  <si>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</si>
  <si>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</si>
  <si>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</si>
  <si>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</si>
  <si>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</si>
  <si>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</si>
  <si>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</si>
  <si>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</si>
  <si>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</si>
  <si>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</si>
  <si>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</si>
  <si>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</si>
  <si>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</si>
  <si>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</si>
  <si>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</si>
  <si>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</si>
  <si>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</si>
  <si>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</si>
  <si>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</si>
  <si>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</si>
  <si>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</si>
  <si>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</si>
  <si>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</si>
  <si>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</si>
  <si>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</si>
  <si>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</si>
  <si>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</si>
  <si>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</si>
  <si>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</si>
  <si>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</si>
  <si>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</si>
  <si>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</si>
  <si>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</si>
  <si>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</si>
  <si>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</si>
  <si>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</si>
  <si>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</si>
  <si>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</si>
  <si>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</si>
  <si>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</si>
  <si>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</si>
  <si>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</si>
  <si>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</si>
  <si>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</si>
  <si>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</si>
  <si>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</si>
  <si>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</si>
  <si>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</si>
  <si>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</si>
  <si>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</si>
  <si>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</si>
  <si>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</si>
  <si>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</si>
  <si>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</si>
  <si>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</si>
  <si>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</si>
  <si>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</si>
  <si>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</si>
  <si>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</si>
  <si>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</si>
  <si>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</si>
  <si>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</si>
  <si>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</si>
  <si>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</si>
  <si>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</si>
  <si>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</si>
  <si>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</si>
  <si>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</si>
  <si>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</si>
  <si>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</si>
  <si>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</si>
  <si>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</si>
  <si>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</si>
  <si>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</si>
  <si>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</si>
  <si>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</si>
  <si>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</si>
  <si>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</si>
  <si>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</si>
  <si>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</si>
  <si>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</si>
  <si>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</si>
  <si>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</si>
  <si>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</si>
  <si>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</si>
  <si>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</si>
  <si>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</si>
  <si>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</si>
  <si>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</si>
  <si>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</si>
  <si>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</si>
  <si>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</si>
  <si>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</si>
  <si>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</si>
  <si>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</si>
  <si>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</si>
  <si>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</si>
  <si>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</si>
  <si>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</si>
  <si>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</si>
  <si>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</si>
  <si>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</si>
  <si>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</si>
  <si>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</si>
  <si>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</si>
  <si>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</si>
  <si>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</si>
  <si>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</si>
  <si>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</si>
  <si>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</si>
  <si>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</si>
  <si>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</si>
  <si>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</si>
  <si>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</si>
  <si>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</si>
  <si>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</si>
  <si>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</si>
  <si>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</si>
  <si>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</si>
  <si>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</si>
  <si>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</si>
  <si>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</si>
  <si>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</si>
  <si>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</si>
  <si>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</si>
  <si>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</si>
  <si>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</si>
  <si>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</si>
  <si>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</si>
  <si>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</si>
  <si>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</si>
  <si>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</si>
  <si>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</si>
  <si>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</si>
  <si>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</si>
  <si>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</si>
  <si>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</si>
  <si>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</si>
  <si>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</si>
  <si>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</si>
  <si>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</si>
  <si>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</si>
  <si>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</si>
  <si>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</si>
  <si>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</si>
  <si>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</si>
  <si>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</si>
  <si>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</si>
  <si>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</si>
  <si>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</si>
  <si>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</si>
  <si>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</si>
  <si>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</si>
  <si>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</si>
  <si>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</si>
  <si>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</si>
  <si>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</si>
  <si>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</si>
  <si>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</si>
  <si>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</si>
  <si>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</si>
  <si>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</si>
  <si>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</si>
  <si>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</si>
  <si>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</si>
  <si>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</si>
  <si>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</si>
  <si>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</si>
  <si>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</si>
  <si>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</si>
  <si>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</si>
  <si>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</si>
  <si>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</si>
  <si>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</si>
  <si>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</si>
  <si>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</si>
  <si>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</si>
  <si>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</si>
  <si>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</si>
  <si>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</si>
  <si>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</si>
  <si>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</si>
  <si>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</si>
  <si>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</si>
  <si>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</si>
  <si>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</si>
  <si>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</si>
  <si>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</si>
  <si>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</si>
  <si>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</si>
  <si>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</si>
  <si>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</si>
  <si>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</si>
  <si>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</si>
  <si>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</si>
  <si>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</si>
  <si>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</si>
  <si>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</si>
  <si>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</si>
  <si>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</si>
  <si>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</si>
  <si>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</si>
  <si>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</si>
  <si>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</si>
  <si>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</si>
  <si>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</si>
  <si>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</si>
  <si>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</si>
  <si>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</si>
  <si>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</si>
  <si>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</si>
  <si>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</si>
  <si>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</si>
  <si>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</si>
  <si>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</si>
  <si>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</si>
  <si>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</si>
  <si>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</si>
  <si>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</si>
  <si>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</si>
  <si>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</si>
  <si>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</si>
  <si>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</si>
  <si>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</si>
  <si>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</si>
  <si>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</si>
  <si>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</si>
  <si>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</si>
  <si>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</si>
  <si>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</si>
  <si>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</si>
  <si>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</si>
  <si>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</si>
  <si>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</si>
  <si>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</si>
  <si>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</si>
  <si>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</si>
  <si>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</si>
  <si>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</si>
  <si>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</si>
  <si>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</si>
  <si>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</si>
  <si>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</si>
  <si>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</si>
  <si>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</si>
  <si>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</si>
  <si>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</si>
  <si>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</si>
  <si>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</si>
  <si>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</si>
  <si>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</si>
  <si>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</si>
  <si>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</si>
  <si>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</si>
  <si>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</si>
  <si>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</si>
  <si>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</si>
  <si>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</si>
  <si>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</si>
  <si>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</si>
  <si>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</si>
  <si>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</si>
  <si>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</si>
  <si>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</si>
  <si>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</si>
  <si>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</si>
  <si>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</si>
  <si>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</si>
  <si>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</si>
  <si>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</si>
  <si>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</si>
  <si>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</si>
  <si>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</si>
  <si>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</si>
  <si>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</si>
  <si>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</si>
  <si>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</si>
  <si>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</si>
  <si>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</si>
  <si>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</si>
  <si>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</si>
  <si>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</si>
  <si>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</si>
  <si>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</si>
  <si>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</si>
  <si>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</si>
  <si>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</si>
  <si>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</si>
  <si>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</si>
  <si>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</si>
  <si>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</si>
  <si>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</si>
  <si>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</si>
  <si>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</si>
  <si>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</si>
  <si>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</si>
  <si>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</si>
  <si>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</si>
  <si>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</si>
  <si>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</si>
  <si>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</si>
  <si>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</si>
  <si>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</si>
  <si>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</si>
  <si>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</si>
  <si>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</si>
  <si>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</si>
  <si>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</si>
  <si>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</si>
  <si>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</si>
  <si>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</si>
  <si>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</si>
  <si>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</si>
  <si>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</si>
  <si>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</si>
  <si>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</si>
  <si>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</si>
  <si>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</si>
  <si>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</si>
  <si>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</si>
  <si>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</si>
  <si>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</si>
  <si>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</si>
  <si>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</si>
  <si>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</si>
  <si>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</si>
  <si>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</si>
  <si>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</si>
  <si>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</si>
  <si>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</si>
  <si>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</si>
  <si>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</si>
  <si>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</si>
  <si>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</si>
  <si>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</si>
  <si>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</si>
  <si>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</si>
  <si>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</si>
  <si>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</si>
  <si>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</si>
  <si>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</si>
  <si>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</si>
  <si>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</si>
  <si>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</si>
  <si>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</si>
  <si>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</si>
  <si>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</si>
  <si>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</si>
  <si>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</si>
  <si>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</si>
  <si>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</si>
  <si>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</si>
  <si>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</si>
  <si>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</si>
  <si>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</si>
  <si>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</si>
  <si>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</si>
  <si>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</si>
  <si>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</si>
  <si>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</si>
  <si>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</si>
  <si>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</si>
  <si>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</si>
  <si>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</si>
  <si>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</si>
  <si>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</si>
  <si>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</si>
  <si>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</si>
  <si>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</si>
  <si>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</si>
  <si>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</si>
  <si>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</si>
  <si>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</si>
  <si>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</si>
  <si>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</si>
  <si>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</si>
  <si>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</si>
  <si>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</si>
  <si>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</si>
  <si>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</si>
  <si>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</si>
  <si>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</si>
  <si>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</si>
  <si>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</si>
  <si>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</si>
  <si>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</si>
  <si>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</si>
  <si>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</si>
  <si>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</si>
  <si>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</si>
  <si>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</si>
  <si>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</si>
  <si>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</si>
  <si>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</si>
  <si>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</si>
  <si>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</si>
  <si>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</si>
  <si>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</si>
  <si>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</si>
  <si>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</si>
  <si>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</si>
  <si>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</si>
  <si>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</si>
  <si>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</si>
  <si>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</si>
  <si>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</si>
  <si>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</si>
  <si>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</si>
  <si>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</si>
  <si>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</si>
  <si>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</si>
  <si>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</si>
  <si>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</si>
  <si>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</si>
  <si>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</si>
  <si>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</si>
  <si>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</si>
  <si>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</si>
  <si>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</si>
  <si>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</si>
  <si>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</si>
  <si>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</si>
  <si>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</si>
  <si>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</si>
  <si>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</si>
  <si>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</si>
  <si>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</si>
  <si>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</si>
  <si>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</si>
  <si>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</si>
  <si>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</si>
  <si>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</si>
  <si>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</si>
  <si>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</si>
  <si>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</si>
  <si>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</si>
  <si>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</si>
  <si>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</si>
  <si>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</si>
  <si>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</si>
  <si>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</si>
  <si>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</si>
  <si>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</si>
  <si>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</si>
  <si>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</si>
  <si>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</si>
  <si>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</si>
  <si>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</si>
  <si>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</si>
  <si>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</si>
  <si>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</si>
  <si>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</si>
  <si>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</si>
  <si>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</si>
  <si>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</si>
  <si>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</si>
  <si>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</si>
  <si>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</si>
  <si>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</si>
  <si>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</si>
  <si>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</si>
  <si>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</si>
  <si>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</si>
  <si>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</si>
  <si>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</si>
  <si>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</si>
  <si>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</si>
  <si>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</si>
  <si>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</si>
  <si>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</si>
  <si>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</si>
  <si>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</si>
  <si>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</si>
  <si>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</si>
  <si>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</si>
  <si>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</si>
  <si>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</si>
  <si>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</si>
  <si>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</si>
  <si>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</si>
  <si>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</si>
  <si>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</si>
  <si>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</si>
  <si>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</si>
  <si>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</si>
  <si>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</si>
  <si>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</si>
  <si>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</si>
  <si>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</si>
  <si>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</si>
  <si>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</si>
  <si>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</si>
  <si>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</si>
  <si>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</si>
  <si>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</si>
  <si>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</si>
  <si>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</si>
  <si>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</si>
  <si>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</si>
  <si>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</si>
  <si>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</si>
  <si>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</si>
  <si>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</si>
  <si>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</si>
  <si>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</si>
  <si>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</si>
  <si>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</si>
  <si>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</si>
  <si>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</si>
  <si>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</si>
  <si>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</si>
  <si>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</si>
  <si>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</si>
  <si>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</si>
  <si>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</si>
  <si>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</si>
  <si>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</si>
  <si>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</si>
  <si>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</si>
  <si>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</si>
  <si>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</si>
  <si>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</si>
  <si>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</si>
  <si>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</si>
  <si>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</si>
  <si>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</si>
  <si>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</si>
  <si>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</si>
  <si>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</si>
  <si>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</si>
  <si>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</si>
  <si>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</si>
  <si>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</si>
  <si>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</si>
  <si>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</si>
  <si>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</si>
  <si>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</si>
  <si>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</si>
  <si>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</si>
  <si>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</si>
  <si>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</si>
  <si>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</si>
  <si>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</si>
  <si>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</si>
  <si>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</si>
  <si>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</si>
  <si>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</si>
  <si>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</si>
  <si>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</si>
  <si>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</si>
  <si>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</si>
  <si>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</si>
  <si>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</si>
  <si>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</si>
  <si>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</si>
  <si>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</si>
  <si>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</si>
  <si>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</si>
  <si>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</si>
  <si>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</si>
  <si>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</si>
  <si>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</si>
  <si>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</si>
  <si>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</si>
  <si>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</si>
  <si>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</si>
  <si>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</si>
  <si>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</si>
  <si>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</si>
  <si>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</si>
  <si>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</si>
  <si>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</si>
  <si>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</si>
  <si>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</si>
  <si>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</si>
  <si>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</si>
  <si>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</si>
  <si>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</si>
  <si>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</si>
  <si>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</si>
  <si>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</si>
  <si>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</si>
  <si>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</si>
  <si>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</si>
  <si>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</si>
  <si>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</si>
  <si>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</si>
  <si>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</si>
  <si>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</si>
  <si>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</si>
  <si>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</si>
  <si>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</si>
  <si>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</si>
  <si>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</si>
  <si>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</si>
  <si>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</si>
  <si>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</si>
  <si>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</si>
  <si>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</si>
  <si>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</si>
  <si>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</si>
  <si>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</si>
  <si>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</si>
  <si>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</si>
  <si>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</si>
  <si>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</si>
  <si>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</si>
  <si>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</si>
  <si>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</si>
  <si>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</si>
  <si>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</si>
  <si>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</si>
  <si>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</si>
  <si>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</si>
  <si>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</si>
  <si>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</si>
  <si>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</si>
  <si>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</si>
  <si>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</si>
  <si>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</si>
  <si>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</si>
  <si>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</si>
  <si>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</si>
  <si>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</si>
  <si>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</si>
  <si>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</si>
  <si>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</si>
  <si>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</si>
  <si>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</si>
  <si>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</si>
  <si>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</si>
  <si>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</si>
  <si>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</si>
  <si>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</si>
  <si>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</si>
  <si>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</si>
  <si>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</si>
  <si>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</si>
  <si>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</si>
  <si>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</si>
  <si>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</si>
  <si>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</si>
  <si>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</si>
  <si>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</si>
  <si>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</si>
  <si>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</si>
  <si>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</si>
  <si>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</si>
  <si>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</si>
  <si>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</si>
  <si>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</si>
  <si>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</si>
  <si>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</si>
  <si>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</si>
  <si>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</si>
  <si>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</si>
  <si>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</si>
  <si>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</si>
  <si>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</si>
  <si>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</si>
  <si>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</si>
  <si>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</si>
  <si>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</si>
  <si>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</si>
  <si>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</si>
  <si>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</si>
  <si>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</si>
  <si>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</si>
  <si>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</si>
  <si>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</si>
  <si>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</si>
  <si>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</si>
  <si>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</si>
  <si>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</si>
  <si>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</si>
  <si>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</si>
  <si>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</si>
  <si>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</si>
  <si>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</si>
  <si>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</si>
  <si>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</si>
  <si>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</si>
  <si>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</si>
  <si>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</si>
  <si>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</si>
  <si>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</si>
  <si>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</si>
  <si>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</si>
  <si>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</si>
  <si>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</si>
  <si>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</si>
  <si>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</si>
  <si>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</si>
  <si>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</si>
  <si>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</si>
  <si>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</si>
  <si>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</si>
  <si>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</si>
  <si>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</si>
  <si>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</si>
  <si>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</si>
  <si>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</si>
  <si>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</si>
  <si>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</si>
  <si>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</si>
  <si>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</si>
  <si>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</si>
  <si>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</si>
  <si>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</si>
  <si>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</si>
  <si>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</si>
  <si>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</si>
  <si>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</si>
  <si>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</si>
  <si>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</si>
  <si>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</si>
  <si>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</si>
  <si>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</si>
  <si>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</si>
  <si>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</si>
  <si>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</si>
  <si>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</si>
  <si>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</si>
  <si>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</si>
  <si>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</si>
  <si>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</si>
  <si>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</si>
  <si>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</si>
  <si>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</si>
  <si>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</si>
  <si>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</si>
  <si>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</si>
  <si>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</si>
  <si>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</si>
  <si>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</si>
  <si>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</si>
  <si>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</si>
  <si>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</si>
  <si>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</si>
  <si>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</si>
  <si>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</si>
  <si>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</si>
  <si>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</si>
  <si>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</si>
  <si>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</si>
  <si>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</si>
  <si>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</si>
  <si>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</si>
  <si>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</si>
  <si>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</si>
  <si>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</si>
  <si>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</si>
  <si>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</si>
  <si>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</si>
  <si>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</si>
  <si>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</si>
  <si>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</si>
  <si>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</si>
  <si>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</si>
  <si>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</si>
  <si>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</si>
  <si>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</si>
  <si>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</si>
  <si>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</si>
  <si>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</si>
  <si>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</si>
  <si>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</si>
  <si>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</si>
  <si>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</si>
  <si>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</si>
  <si>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</si>
  <si>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</si>
  <si>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</si>
  <si>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</si>
  <si>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</si>
  <si>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</si>
  <si>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</si>
  <si>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</si>
  <si>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</si>
  <si>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</si>
  <si>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</si>
  <si>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</si>
  <si>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</si>
  <si>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</si>
  <si>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</si>
  <si>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</si>
  <si>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</si>
  <si>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</si>
  <si>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</si>
  <si>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</si>
  <si>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</si>
  <si>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</si>
  <si>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</si>
  <si>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</si>
  <si>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</si>
  <si>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</si>
  <si>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</si>
  <si>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</si>
  <si>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</si>
  <si>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</si>
  <si>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</si>
  <si>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</si>
  <si>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</si>
  <si>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</si>
  <si>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</si>
  <si>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</si>
  <si>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</si>
  <si>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</si>
  <si>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</si>
  <si>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</si>
  <si>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</si>
  <si>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</si>
  <si>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</si>
  <si>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</si>
  <si>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</si>
  <si>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</si>
  <si>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</si>
  <si>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</si>
  <si>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</si>
  <si>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</si>
  <si>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</si>
  <si>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</si>
  <si>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</si>
  <si>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</si>
  <si>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</si>
  <si>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</si>
  <si>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</si>
  <si>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</si>
  <si>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</si>
  <si>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</si>
  <si>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</si>
  <si>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</si>
  <si>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</si>
  <si>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</si>
  <si>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</si>
  <si>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</si>
  <si>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</si>
  <si>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</si>
  <si>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</si>
  <si>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</si>
  <si>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</si>
  <si>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</si>
  <si>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</si>
  <si>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</si>
  <si>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</si>
  <si>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</si>
  <si>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</si>
  <si>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</si>
  <si>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</si>
  <si>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</si>
  <si>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</si>
  <si>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</si>
  <si>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</si>
  <si>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</si>
  <si>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</si>
  <si>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</si>
  <si>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</si>
  <si>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</si>
  <si>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</si>
  <si>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</si>
  <si>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</si>
  <si>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</si>
  <si>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</si>
  <si>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</si>
  <si>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</si>
  <si>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</si>
  <si>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</si>
  <si>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</si>
  <si>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</si>
  <si>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</si>
  <si>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</si>
  <si>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</si>
  <si>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</si>
  <si>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</si>
  <si>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</si>
  <si>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</si>
  <si>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</si>
  <si>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</si>
  <si>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</si>
  <si>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</si>
  <si>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</si>
  <si>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</si>
  <si>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</si>
  <si>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</si>
  <si>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</si>
  <si>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</si>
  <si>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</si>
  <si>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</si>
  <si>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</si>
  <si>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</si>
  <si>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</si>
  <si>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</si>
  <si>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</si>
  <si>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</si>
  <si>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</si>
  <si>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</si>
  <si>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</si>
  <si>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</si>
  <si>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</si>
  <si>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</si>
  <si>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</si>
  <si>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</si>
  <si>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</si>
  <si>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</si>
  <si>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</si>
  <si>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</si>
  <si>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</si>
  <si>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</si>
  <si>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</si>
  <si>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</si>
  <si>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</si>
  <si>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</si>
  <si>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</si>
  <si>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</si>
  <si>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</si>
  <si>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</si>
  <si>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</si>
  <si>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</si>
  <si>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</si>
  <si>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</si>
  <si>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</si>
  <si>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</si>
  <si>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</si>
  <si>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</si>
  <si>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</si>
  <si>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</si>
  <si>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</si>
  <si>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</si>
  <si>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</si>
  <si>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</si>
  <si>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</si>
  <si>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</si>
  <si>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</si>
  <si>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</si>
  <si>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</si>
  <si>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</si>
  <si>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</si>
  <si>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</si>
  <si>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</si>
  <si>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</si>
  <si>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</si>
  <si>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</si>
  <si>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</si>
  <si>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</si>
  <si>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</si>
  <si>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</si>
  <si>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</si>
  <si>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</si>
  <si>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</si>
  <si>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</si>
  <si>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</si>
  <si>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</si>
  <si>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</si>
  <si>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</si>
  <si>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</si>
  <si>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</si>
  <si>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</si>
  <si>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</si>
  <si>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</si>
  <si>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</si>
  <si>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</si>
  <si>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</si>
  <si>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</si>
  <si>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</si>
  <si>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</si>
  <si>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</si>
  <si>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</si>
  <si>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</si>
  <si>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</si>
  <si>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</si>
  <si>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</si>
  <si>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</si>
  <si>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</si>
  <si>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</si>
  <si>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</si>
  <si>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</si>
  <si>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</si>
  <si>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</si>
  <si>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</si>
  <si>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</si>
  <si>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</si>
  <si>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</si>
  <si>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</si>
  <si>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</si>
  <si>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</si>
  <si>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</si>
  <si>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</si>
  <si>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</si>
  <si>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</si>
  <si>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</si>
  <si>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</si>
  <si>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</si>
  <si>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</si>
  <si>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</si>
  <si>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</si>
  <si>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</si>
  <si>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</si>
  <si>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</si>
  <si>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</si>
  <si>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</si>
  <si>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</si>
  <si>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</si>
  <si>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</si>
  <si>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</si>
  <si>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</si>
  <si>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</si>
  <si>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</si>
  <si>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</si>
  <si>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</si>
  <si>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</si>
  <si>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</si>
  <si>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</si>
  <si>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</si>
  <si>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</si>
  <si>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</si>
  <si>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</si>
  <si>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</si>
  <si>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</si>
  <si>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</si>
  <si>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</si>
  <si>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</si>
  <si>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</si>
  <si>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</si>
  <si>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</si>
  <si>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</si>
  <si>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</si>
  <si>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</si>
  <si>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</si>
  <si>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</si>
  <si>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</si>
  <si>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</si>
  <si>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</si>
  <si>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</si>
  <si>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</si>
  <si>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</si>
  <si>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</si>
  <si>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</si>
  <si>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</si>
  <si>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</si>
  <si>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</si>
  <si>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</si>
  <si>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</si>
  <si>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</si>
  <si>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</si>
  <si>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</si>
  <si>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</si>
  <si>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</si>
  <si>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</si>
  <si>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</si>
  <si>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</si>
  <si>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</si>
  <si>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</si>
  <si>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</si>
  <si>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</si>
  <si>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</si>
  <si>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</si>
  <si>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</si>
  <si>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</si>
  <si>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</si>
  <si>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</si>
  <si>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</si>
  <si>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</si>
  <si>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</si>
  <si>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</si>
  <si>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</si>
  <si>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</si>
  <si>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</si>
  <si>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</si>
  <si>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</si>
  <si>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</si>
  <si>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</si>
  <si>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</si>
  <si>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</si>
  <si>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</si>
  <si>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</si>
  <si>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</si>
  <si>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</si>
  <si>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</si>
  <si>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</si>
  <si>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</si>
  <si>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</si>
  <si>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</si>
  <si>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</si>
  <si>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</si>
  <si>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</si>
  <si>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</si>
  <si>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</si>
  <si>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</si>
  <si>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</si>
  <si>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</si>
  <si>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</si>
  <si>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</si>
  <si>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</si>
  <si>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</si>
  <si>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</si>
  <si>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</si>
  <si>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</si>
  <si>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</si>
  <si>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</si>
  <si>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</si>
  <si>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</si>
  <si>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</si>
  <si>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</si>
  <si>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</si>
  <si>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</si>
  <si>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</si>
  <si>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</si>
  <si>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</si>
  <si>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</si>
  <si>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</si>
  <si>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</si>
  <si>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</si>
  <si>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</si>
  <si>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</si>
  <si>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</si>
  <si>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</si>
  <si>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</si>
  <si>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</si>
  <si>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</si>
  <si>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</si>
  <si>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</si>
  <si>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</si>
  <si>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</si>
  <si>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</si>
  <si>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</si>
  <si>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</si>
  <si>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</si>
  <si>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</si>
  <si>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</si>
  <si>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</si>
  <si>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</si>
  <si>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</si>
  <si>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</si>
  <si>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</si>
  <si>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</si>
  <si>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</si>
  <si>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</si>
  <si>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</si>
  <si>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</si>
  <si>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</si>
  <si>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</si>
  <si>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</si>
  <si>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</si>
  <si>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</si>
  <si>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</si>
  <si>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</si>
  <si>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</si>
  <si>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</si>
  <si>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</si>
  <si>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</si>
  <si>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</si>
  <si>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</si>
  <si>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</si>
  <si>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</si>
  <si>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</si>
  <si>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</si>
  <si>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</si>
  <si>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</si>
  <si>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</si>
  <si>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</si>
  <si>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</si>
  <si>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</si>
  <si>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</si>
  <si>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</si>
  <si>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</si>
  <si>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</si>
  <si>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</si>
  <si>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</si>
  <si>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</si>
  <si>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</si>
  <si>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</si>
  <si>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</si>
  <si>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</si>
  <si>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</si>
  <si>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</si>
  <si>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</si>
  <si>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</si>
  <si>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</si>
  <si>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</si>
  <si>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</si>
  <si>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</si>
  <si>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</si>
  <si>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</si>
  <si>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</si>
  <si>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</si>
  <si>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</si>
  <si>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</si>
  <si>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</si>
  <si>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</si>
  <si>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</si>
  <si>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</si>
  <si>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</si>
  <si>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</si>
  <si>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</si>
  <si>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</si>
  <si>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</si>
  <si>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</si>
  <si>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</si>
  <si>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</si>
  <si>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</si>
  <si>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</si>
  <si>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</si>
  <si>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</si>
  <si>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</si>
  <si>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</si>
  <si>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</si>
  <si>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</si>
  <si>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</si>
  <si>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</si>
  <si>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</si>
  <si>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</si>
  <si>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</si>
  <si>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</si>
  <si>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</si>
  <si>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</si>
  <si>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</si>
  <si>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</si>
  <si>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</si>
  <si>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</si>
  <si>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</si>
  <si>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</si>
  <si>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</si>
  <si>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</si>
  <si>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</si>
  <si>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</si>
  <si>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</si>
  <si>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</si>
  <si>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</si>
  <si>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</si>
  <si>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</si>
  <si>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</si>
  <si>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</si>
  <si>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</si>
  <si>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</si>
  <si>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</si>
  <si>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</si>
  <si>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</si>
  <si>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</si>
  <si>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</si>
  <si>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</si>
  <si>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</si>
  <si>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</si>
  <si>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</si>
  <si>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</si>
  <si>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</si>
  <si>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</si>
  <si>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</si>
  <si>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</si>
  <si>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</si>
  <si>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</si>
  <si>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</si>
  <si>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</si>
  <si>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</si>
  <si>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</si>
  <si>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</si>
  <si>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</si>
  <si>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</si>
  <si>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</si>
  <si>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</si>
  <si>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</si>
  <si>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</si>
  <si>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</si>
  <si>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</si>
  <si>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</si>
  <si>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</si>
  <si>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</si>
  <si>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</si>
  <si>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</si>
  <si>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</si>
  <si>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</si>
  <si>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</si>
  <si>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</si>
  <si>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</si>
  <si>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</si>
  <si>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</si>
  <si>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</si>
  <si>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</si>
  <si>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</si>
  <si>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</si>
  <si>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</si>
  <si>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</si>
  <si>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</si>
  <si>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</si>
  <si>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</si>
  <si>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</si>
  <si>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</si>
  <si>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</si>
  <si>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</si>
  <si>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</si>
  <si>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</si>
  <si>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</si>
  <si>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</si>
  <si>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</si>
  <si>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</si>
  <si>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</si>
  <si>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</si>
  <si>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</si>
  <si>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</si>
  <si>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</si>
  <si>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</si>
  <si>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</si>
  <si>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</si>
  <si>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</si>
  <si>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</si>
  <si>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</si>
  <si>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</si>
  <si>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</si>
  <si>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</si>
  <si>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</si>
  <si>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</si>
  <si>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</si>
  <si>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</si>
  <si>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</si>
  <si>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</si>
  <si>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</si>
  <si>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</si>
  <si>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</si>
  <si>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</si>
  <si>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</si>
  <si>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</si>
  <si>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</si>
  <si>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</si>
  <si>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</si>
  <si>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</si>
  <si>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</si>
  <si>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</si>
  <si>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</si>
  <si>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</si>
  <si>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</si>
  <si>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</si>
  <si>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</si>
  <si>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</si>
  <si>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</si>
  <si>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</si>
  <si>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</si>
  <si>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</si>
  <si>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</si>
  <si>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</si>
  <si>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</si>
  <si>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</si>
  <si>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</si>
  <si>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</si>
  <si>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</si>
  <si>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</si>
  <si>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</si>
  <si>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</si>
  <si>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</si>
  <si>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</si>
  <si>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</si>
  <si>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</si>
  <si>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</si>
  <si>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</si>
  <si>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</si>
  <si>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</si>
  <si>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</si>
  <si>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</si>
  <si>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</si>
  <si>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</si>
  <si>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</si>
  <si>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</si>
  <si>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</si>
  <si>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</si>
  <si>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</si>
  <si>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</si>
  <si>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</si>
  <si>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</si>
  <si>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</si>
  <si>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</si>
  <si>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</si>
  <si>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</si>
  <si>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</si>
  <si>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</si>
  <si>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</si>
  <si>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</si>
  <si>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</si>
  <si>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</si>
  <si>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</si>
  <si>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</si>
  <si>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</si>
  <si>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</si>
  <si>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</si>
  <si>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</si>
  <si>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</si>
  <si>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</si>
  <si>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</si>
  <si>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</si>
  <si>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</si>
  <si>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</si>
  <si>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</si>
  <si>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</si>
  <si>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</si>
  <si>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</si>
  <si>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</si>
  <si>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</si>
  <si>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</si>
  <si>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</si>
  <si>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</si>
  <si>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</si>
  <si>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</si>
  <si>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</si>
  <si>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</si>
  <si>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</si>
  <si>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</si>
  <si>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</si>
  <si>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</si>
  <si>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</si>
  <si>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</si>
  <si>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</si>
  <si>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</si>
  <si>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</si>
  <si>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</si>
  <si>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</si>
  <si>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</si>
  <si>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</si>
  <si>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</si>
  <si>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</si>
  <si>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</si>
  <si>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</si>
  <si>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</si>
  <si>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</si>
  <si>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</si>
  <si>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</si>
  <si>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</si>
  <si>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</si>
  <si>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</si>
  <si>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</si>
  <si>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</si>
  <si>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</si>
  <si>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</si>
  <si>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</si>
  <si>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</si>
  <si>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</si>
  <si>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</si>
  <si>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</si>
  <si>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</si>
  <si>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</si>
  <si>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</si>
  <si>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</si>
  <si>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</si>
  <si>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</si>
  <si>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</si>
  <si>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</si>
  <si>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</si>
  <si>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</si>
  <si>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</si>
  <si>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</si>
  <si>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</si>
  <si>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</si>
  <si>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</si>
  <si>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</si>
  <si>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</si>
  <si>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</si>
  <si>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</si>
  <si>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</si>
  <si>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</si>
  <si>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</si>
  <si>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</si>
  <si>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</si>
  <si>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</si>
  <si>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</si>
  <si>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</si>
  <si>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</si>
  <si>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</si>
  <si>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</si>
  <si>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</si>
  <si>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</si>
  <si>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</si>
  <si>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</si>
  <si>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</si>
  <si>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</si>
  <si>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</si>
  <si>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</si>
  <si>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</si>
  <si>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</si>
  <si>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</si>
  <si>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</si>
  <si>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</si>
  <si>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</si>
  <si>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</si>
  <si>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</si>
  <si>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</si>
  <si>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</si>
  <si>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</si>
  <si>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</si>
  <si>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</si>
  <si>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</si>
  <si>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</si>
  <si>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</si>
  <si>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</si>
  <si>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</si>
  <si>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</si>
  <si>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</si>
  <si>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</si>
  <si>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</si>
  <si>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</si>
  <si>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</si>
  <si>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</si>
  <si>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</si>
  <si>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</si>
  <si>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</si>
  <si>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</si>
  <si>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</si>
  <si>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</si>
  <si>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</si>
  <si>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</si>
  <si>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</si>
  <si>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</si>
  <si>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</si>
  <si>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</si>
  <si>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</si>
  <si>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</si>
  <si>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</si>
  <si>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</si>
  <si>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</si>
  <si>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</si>
  <si>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</si>
  <si>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</si>
  <si>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</si>
  <si>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</si>
  <si>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</si>
  <si>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</si>
  <si>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</si>
  <si>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</si>
  <si>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</si>
  <si>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</si>
  <si>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</si>
  <si>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</si>
  <si>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</si>
  <si>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</si>
  <si>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</si>
  <si>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</si>
  <si>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</si>
  <si>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</si>
  <si>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</si>
  <si>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</si>
  <si>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</si>
  <si>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</si>
  <si>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</si>
  <si>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</si>
  <si>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</si>
  <si>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</si>
  <si>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</si>
  <si>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</si>
  <si>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</si>
  <si>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</si>
  <si>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</si>
  <si>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</si>
  <si>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</si>
  <si>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</si>
  <si>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</si>
  <si>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</si>
  <si>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</si>
  <si>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</si>
  <si>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</si>
  <si>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</si>
  <si>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</si>
  <si>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</si>
  <si>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</si>
  <si>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</si>
  <si>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</si>
  <si>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</si>
  <si>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</si>
  <si>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</si>
  <si>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</si>
  <si>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</si>
  <si>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</si>
  <si>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</si>
  <si>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</si>
  <si>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</si>
  <si>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</si>
  <si>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</si>
  <si>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</si>
  <si>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</si>
  <si>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</si>
  <si>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</si>
  <si>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</si>
  <si>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</si>
  <si>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</si>
  <si>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</si>
  <si>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</si>
  <si>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</si>
  <si>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</si>
  <si>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</si>
  <si>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</si>
  <si>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</si>
  <si>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</si>
  <si>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</si>
  <si>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</si>
  <si>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</si>
  <si>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</si>
  <si>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</si>
  <si>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</si>
  <si>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</si>
  <si>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</si>
  <si>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</si>
  <si>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</si>
  <si>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</si>
  <si>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</si>
  <si>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</si>
  <si>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</si>
  <si>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</si>
  <si>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</si>
  <si>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</si>
  <si>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</si>
  <si>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</si>
  <si>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</si>
  <si>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</si>
  <si>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</si>
  <si>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</si>
  <si>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</si>
  <si>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</si>
  <si>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</si>
  <si>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</si>
  <si>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</si>
  <si>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</si>
  <si>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</si>
  <si>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</si>
  <si>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</si>
  <si>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</si>
  <si>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</si>
  <si>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</si>
  <si>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</si>
  <si>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</si>
  <si>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</si>
  <si>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</si>
  <si>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</si>
  <si>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</si>
  <si>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</si>
  <si>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</si>
  <si>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</si>
  <si>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</si>
  <si>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</si>
  <si>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</si>
  <si>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</si>
  <si>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</si>
  <si>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</si>
  <si>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</si>
  <si>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</si>
  <si>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</si>
  <si>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</si>
  <si>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</si>
  <si>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</si>
  <si>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</si>
  <si>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</si>
  <si>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</si>
  <si>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</si>
  <si>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</si>
  <si>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</si>
  <si>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</si>
  <si>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</si>
  <si>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</si>
  <si>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</si>
  <si>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</si>
  <si>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</si>
  <si>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</si>
  <si>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</si>
  <si>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</si>
  <si>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</si>
  <si>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</si>
  <si>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</si>
  <si>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</si>
  <si>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</si>
  <si>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</si>
  <si>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</si>
  <si>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</si>
  <si>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</si>
  <si>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</si>
  <si>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</si>
  <si>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</si>
  <si>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</si>
  <si>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</si>
  <si>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</si>
  <si>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</si>
  <si>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</si>
  <si>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</si>
  <si>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</si>
  <si>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</si>
  <si>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</si>
  <si>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</si>
  <si>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</si>
  <si>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</si>
  <si>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</si>
  <si>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</si>
  <si>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</si>
  <si>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</si>
  <si>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</si>
  <si>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</si>
  <si>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</si>
  <si>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</si>
  <si>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</si>
  <si>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</si>
  <si>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</si>
  <si>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</si>
  <si>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</si>
  <si>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</si>
  <si>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</si>
  <si>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</si>
  <si>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</si>
  <si>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</si>
  <si>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</si>
  <si>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</si>
  <si>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</si>
  <si>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</si>
  <si>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</si>
  <si>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</si>
  <si>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</si>
  <si>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</si>
  <si>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</si>
  <si>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</si>
  <si>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</si>
  <si>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</si>
  <si>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</si>
  <si>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</si>
  <si>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</si>
  <si>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</si>
  <si>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</si>
  <si>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</si>
  <si>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</si>
  <si>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</si>
  <si>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</si>
  <si>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</si>
  <si>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</si>
  <si>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</si>
  <si>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</si>
  <si>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</si>
  <si>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</si>
  <si>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</si>
  <si>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</si>
  <si>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</si>
  <si>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</si>
  <si>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</si>
  <si>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</si>
  <si>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</si>
  <si>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</si>
  <si>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</si>
  <si>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</si>
  <si>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</si>
  <si>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</si>
  <si>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</si>
  <si>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</si>
  <si>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</si>
  <si>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</si>
  <si>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</si>
  <si>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</si>
  <si>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</si>
  <si>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</si>
  <si>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</si>
  <si>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</si>
  <si>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</si>
  <si>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</si>
  <si>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</si>
  <si>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</si>
  <si>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</si>
  <si>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</si>
  <si>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</si>
  <si>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</si>
  <si>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</si>
  <si>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</si>
  <si>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</si>
  <si>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</si>
  <si>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</si>
  <si>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</si>
  <si>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</si>
  <si>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</si>
  <si>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</si>
  <si>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</si>
  <si>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</si>
  <si>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</si>
  <si>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</si>
  <si>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</si>
  <si>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</si>
  <si>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</si>
  <si>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</si>
  <si>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</si>
  <si>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</si>
  <si>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</si>
  <si>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</si>
  <si>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</si>
  <si>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</si>
  <si>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</si>
  <si>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</si>
  <si>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</si>
  <si>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</si>
  <si>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</si>
  <si>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</si>
  <si>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</si>
  <si>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</si>
  <si>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</si>
  <si>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</si>
  <si>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</si>
  <si>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</si>
  <si>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</si>
  <si>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</si>
  <si>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</si>
  <si>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</si>
  <si>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</si>
  <si>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</si>
  <si>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</si>
  <si>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</si>
  <si>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</si>
  <si>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</si>
  <si>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</si>
  <si>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</si>
  <si>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</si>
  <si>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</si>
  <si>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</si>
  <si>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</si>
  <si>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</si>
  <si>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</si>
  <si>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</si>
  <si>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</si>
  <si>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</si>
  <si>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</si>
  <si>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</si>
  <si>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</si>
  <si>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</si>
  <si>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</si>
  <si>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</si>
  <si>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</si>
  <si>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</si>
  <si>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</si>
  <si>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</si>
  <si>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</si>
  <si>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</si>
  <si>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</si>
  <si>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</si>
  <si>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</si>
  <si>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</si>
  <si>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</si>
  <si>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</si>
  <si>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</si>
  <si>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</si>
  <si>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</si>
  <si>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</si>
  <si>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</si>
  <si>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</si>
  <si>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</si>
  <si>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</si>
  <si>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</si>
  <si>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</si>
  <si>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</si>
  <si>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</si>
  <si>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</si>
  <si>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</si>
  <si>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</si>
  <si>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</si>
  <si>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</si>
  <si>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</si>
  <si>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</si>
  <si>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</si>
  <si>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</si>
  <si>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</si>
  <si>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</si>
  <si>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</si>
  <si>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</si>
  <si>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</si>
  <si>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</si>
  <si>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</si>
  <si>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</si>
  <si>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</si>
  <si>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</si>
  <si>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</si>
  <si>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</si>
  <si>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</si>
  <si>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</si>
  <si>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</si>
  <si>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</si>
  <si>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</si>
  <si>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</si>
  <si>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</si>
  <si>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</si>
  <si>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</si>
  <si>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</si>
  <si>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</si>
  <si>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</si>
  <si>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</si>
  <si>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</si>
  <si>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</si>
  <si>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</si>
  <si>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</si>
  <si>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</si>
  <si>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</si>
  <si>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</si>
  <si>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</si>
  <si>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</si>
  <si>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</si>
  <si>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</si>
  <si>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</si>
  <si>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</si>
  <si>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</si>
  <si>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</si>
  <si>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</si>
  <si>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</si>
  <si>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</si>
  <si>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</si>
  <si>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</si>
  <si>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</si>
  <si>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</si>
  <si>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</si>
  <si>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</si>
  <si>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</si>
  <si>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</si>
  <si>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</si>
  <si>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</si>
  <si>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</si>
  <si>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</si>
  <si>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</si>
  <si>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</si>
  <si>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</si>
  <si>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</si>
  <si>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</si>
  <si>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</si>
  <si>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</si>
  <si>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</si>
  <si>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</si>
  <si>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</si>
  <si>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</si>
  <si>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</si>
  <si>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</si>
  <si>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</si>
  <si>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</si>
  <si>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</si>
  <si>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</si>
  <si>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</si>
  <si>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</si>
  <si>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</si>
  <si>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</si>
  <si>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</si>
  <si>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</si>
  <si>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</si>
  <si>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</si>
  <si>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</si>
  <si>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</si>
  <si>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</si>
  <si>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</si>
  <si>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</si>
  <si>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</si>
  <si>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</si>
  <si>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</si>
  <si>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</si>
  <si>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</si>
  <si>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</si>
  <si>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</si>
  <si>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</si>
  <si>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</si>
  <si>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</si>
  <si>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</si>
  <si>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</si>
  <si>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</si>
  <si>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</si>
  <si>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</si>
  <si>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</si>
  <si>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</si>
  <si>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</si>
  <si>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</si>
  <si>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</si>
  <si>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</si>
  <si>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</si>
  <si>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</si>
  <si>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</si>
  <si>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</si>
  <si>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</si>
  <si>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</si>
  <si>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</si>
  <si>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</si>
  <si>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</si>
  <si>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</si>
  <si>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</si>
  <si>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</si>
  <si>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</si>
  <si>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</si>
  <si>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</si>
  <si>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</si>
  <si>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</si>
  <si>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</si>
  <si>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</si>
  <si>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</si>
  <si>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</si>
  <si>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</si>
  <si>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</si>
  <si>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</si>
  <si>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</si>
  <si>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</si>
  <si>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</si>
  <si>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</si>
  <si>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</si>
  <si>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</si>
  <si>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</si>
  <si>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</si>
  <si>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</si>
  <si>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</si>
  <si>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</si>
  <si>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</si>
  <si>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</si>
  <si>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</si>
  <si>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</si>
  <si>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</si>
  <si>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</si>
  <si>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</si>
  <si>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</si>
  <si>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</si>
  <si>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</si>
  <si>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</si>
  <si>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</si>
  <si>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</si>
  <si>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</si>
  <si>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</si>
  <si>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</si>
  <si>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</si>
  <si>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</si>
  <si>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</si>
  <si>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</si>
  <si>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</si>
  <si>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</si>
  <si>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</si>
  <si>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</si>
  <si>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</si>
  <si>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</si>
  <si>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</si>
  <si>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</si>
  <si>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</si>
  <si>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</si>
  <si>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</si>
  <si>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</si>
  <si>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</si>
  <si>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</si>
  <si>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</si>
  <si>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</si>
  <si>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</si>
  <si>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</si>
  <si>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</si>
  <si>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</si>
  <si>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</si>
  <si>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</si>
  <si>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</si>
  <si>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</si>
  <si>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</si>
  <si>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</si>
  <si>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</si>
  <si>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</si>
  <si>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</si>
  <si>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</si>
  <si>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</si>
  <si>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</si>
  <si>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</si>
  <si>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</si>
  <si>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</si>
  <si>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</si>
  <si>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</si>
  <si>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</si>
  <si>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</si>
  <si>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</si>
  <si>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</si>
  <si>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</si>
  <si>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</si>
  <si>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</si>
  <si>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</si>
  <si>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</si>
  <si>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</si>
  <si>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</si>
  <si>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</si>
  <si>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</si>
  <si>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</si>
  <si>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</si>
  <si>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</si>
  <si>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</si>
  <si>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</si>
  <si>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</si>
  <si>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</si>
  <si>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</si>
  <si>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</si>
  <si>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</si>
  <si>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</si>
  <si>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</si>
  <si>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</si>
  <si>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</si>
  <si>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</si>
  <si>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</si>
  <si>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</si>
  <si>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</si>
  <si>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</si>
  <si>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</si>
  <si>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</si>
  <si>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</si>
  <si>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</si>
  <si>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</si>
  <si>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</si>
  <si>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</si>
  <si>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</si>
  <si>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</si>
  <si>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</si>
  <si>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</si>
  <si>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</si>
  <si>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</si>
  <si>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</si>
  <si>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</si>
  <si>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</si>
  <si>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</si>
  <si>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</si>
  <si>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</si>
  <si>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</si>
  <si>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</si>
  <si>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</si>
  <si>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</si>
  <si>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</si>
  <si>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</si>
  <si>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</si>
  <si>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</si>
  <si>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</si>
  <si>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</si>
  <si>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</si>
  <si>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</si>
  <si>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</si>
  <si>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</si>
  <si>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</si>
  <si>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</si>
  <si>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</si>
  <si>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</si>
  <si>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</si>
  <si>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</si>
  <si>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</si>
  <si>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</si>
  <si>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</si>
  <si>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</si>
  <si>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</si>
  <si>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</si>
  <si>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</si>
  <si>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</si>
  <si>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</si>
  <si>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</si>
  <si>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</si>
  <si>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</si>
  <si>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</si>
  <si>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</si>
  <si>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</si>
  <si>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</si>
  <si>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</si>
  <si>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</si>
  <si>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</si>
  <si>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</si>
  <si>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</si>
  <si>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</si>
  <si>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</si>
  <si>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</si>
  <si>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</si>
  <si>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</si>
  <si>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</si>
  <si>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</si>
  <si>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</si>
  <si>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</si>
  <si>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</si>
  <si>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</si>
  <si>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</si>
  <si>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</si>
  <si>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</si>
  <si>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</si>
  <si>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</si>
  <si>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</si>
  <si>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</si>
  <si>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</si>
  <si>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</si>
  <si>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</si>
  <si>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</si>
  <si>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</si>
  <si>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</si>
  <si>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</si>
  <si>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</si>
  <si>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</si>
  <si>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</si>
  <si>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</si>
  <si>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</si>
  <si>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</si>
  <si>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</si>
  <si>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</si>
  <si>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</si>
  <si>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</si>
  <si>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</si>
  <si>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</si>
  <si>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</si>
  <si>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</si>
  <si>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</si>
  <si>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</si>
  <si>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</si>
  <si>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</si>
  <si>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</si>
  <si>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</si>
  <si>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</si>
  <si>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</si>
  <si>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</si>
  <si>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</si>
  <si>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</si>
  <si>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</si>
  <si>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</si>
  <si>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</si>
  <si>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</si>
  <si>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</si>
  <si>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</si>
  <si>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</si>
  <si>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</si>
  <si>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</si>
  <si>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</si>
  <si>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</si>
  <si>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</si>
  <si>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</si>
  <si>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</si>
  <si>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</si>
  <si>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</si>
  <si>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</si>
  <si>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</si>
  <si>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</si>
  <si>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</si>
  <si>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</si>
  <si>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</si>
  <si>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</si>
  <si>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</si>
  <si>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</si>
  <si>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</si>
  <si>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</si>
  <si>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</si>
  <si>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</si>
  <si>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</si>
  <si>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</si>
  <si>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</si>
  <si>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</si>
  <si>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</si>
  <si>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</si>
  <si>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</si>
  <si>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</si>
  <si>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</si>
  <si>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</si>
  <si>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</si>
  <si>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</si>
  <si>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</si>
  <si>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</si>
  <si>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</si>
  <si>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</si>
  <si>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</si>
  <si>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</si>
  <si>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</si>
  <si>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</si>
  <si>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</si>
  <si>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</si>
  <si>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</si>
  <si>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</si>
  <si>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</si>
  <si>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</si>
  <si>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</si>
  <si>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</si>
  <si>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</si>
  <si>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</si>
  <si>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</si>
  <si>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</si>
  <si>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</si>
  <si>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</si>
  <si>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</si>
  <si>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</si>
  <si>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</si>
  <si>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</si>
  <si>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</si>
  <si>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</si>
  <si>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</si>
  <si>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</si>
  <si>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</si>
  <si>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</si>
  <si>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</si>
  <si>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</si>
  <si>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</si>
  <si>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</si>
  <si>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</si>
  <si>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</si>
  <si>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</si>
  <si>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</si>
  <si>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</si>
  <si>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</si>
  <si>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</si>
  <si>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</si>
  <si>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</si>
  <si>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</si>
  <si>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</si>
  <si>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</si>
  <si>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</si>
  <si>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</si>
  <si>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</si>
  <si>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</si>
  <si>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</si>
  <si>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</si>
  <si>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</si>
  <si>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</si>
  <si>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</si>
  <si>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</si>
  <si>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</si>
  <si>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</si>
  <si>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</si>
  <si>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</si>
  <si>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</si>
  <si>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</si>
  <si>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</si>
  <si>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</si>
  <si>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</si>
  <si>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</si>
  <si>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</si>
  <si>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</si>
  <si>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</si>
  <si>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</si>
  <si>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</si>
  <si>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</si>
  <si>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</si>
  <si>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</si>
  <si>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</si>
  <si>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</si>
  <si>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</si>
  <si>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</si>
  <si>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</si>
  <si>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</si>
  <si>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</si>
  <si>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</si>
  <si>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</si>
  <si>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</si>
  <si>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</si>
  <si>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</si>
  <si>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</si>
  <si>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</si>
  <si>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</si>
  <si>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</si>
  <si>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</si>
  <si>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</si>
  <si>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</si>
  <si>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</si>
  <si>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</si>
  <si>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</si>
  <si>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</si>
  <si>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</si>
  <si>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</si>
  <si>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</si>
  <si>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</si>
  <si>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</si>
  <si>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</si>
  <si>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</si>
  <si>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</si>
  <si>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</si>
  <si>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</si>
  <si>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</si>
  <si>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</si>
  <si>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</si>
  <si>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</si>
  <si>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</si>
  <si>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</si>
  <si>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</si>
  <si>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</si>
  <si>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</si>
  <si>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</si>
  <si>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</si>
  <si>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</si>
  <si>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</si>
  <si>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</si>
  <si>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</si>
  <si>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</si>
  <si>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</si>
  <si>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</si>
  <si>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</si>
  <si>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</si>
  <si>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</si>
  <si>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</si>
  <si>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</si>
  <si>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</si>
  <si>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</si>
  <si>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</si>
  <si>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</si>
  <si>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</si>
  <si>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</si>
  <si>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</si>
  <si>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</si>
  <si>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</si>
  <si>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</si>
  <si>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</si>
  <si>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</si>
  <si>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</si>
  <si>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</si>
  <si>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</si>
  <si>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</si>
  <si>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</si>
  <si>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</si>
  <si>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</si>
  <si>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</si>
  <si>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</si>
  <si>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</si>
  <si>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</si>
  <si>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</si>
  <si>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</si>
  <si>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</si>
  <si>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</si>
  <si>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</si>
  <si>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</si>
  <si>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</si>
  <si>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</si>
  <si>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</si>
  <si>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</si>
  <si>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</si>
  <si>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</si>
  <si>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</si>
  <si>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</si>
  <si>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</si>
  <si>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</si>
  <si>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</si>
  <si>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</si>
  <si>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</si>
  <si>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</si>
  <si>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</si>
  <si>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</si>
  <si>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</si>
  <si>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</si>
  <si>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</si>
  <si>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</si>
  <si>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</si>
  <si>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</si>
  <si>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</si>
  <si>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</si>
  <si>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</si>
  <si>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</si>
  <si>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</si>
  <si>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</si>
  <si>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</si>
  <si>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</si>
  <si>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</si>
  <si>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</si>
  <si>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</si>
  <si>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</si>
  <si>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</si>
  <si>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</si>
  <si>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</si>
  <si>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</si>
  <si>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</si>
  <si>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</si>
  <si>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</si>
  <si>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</si>
  <si>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</si>
  <si>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</si>
  <si>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</si>
  <si>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</si>
  <si>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</si>
  <si>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</si>
  <si>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</si>
  <si>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</si>
  <si>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</si>
  <si>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</si>
  <si>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</si>
  <si>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</si>
  <si>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</si>
  <si>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</si>
  <si>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</si>
  <si>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</si>
  <si>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</si>
  <si>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</si>
  <si>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</si>
  <si>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</si>
  <si>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</si>
  <si>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</si>
  <si>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</si>
  <si>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</si>
  <si>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</si>
  <si>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</si>
  <si>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</si>
  <si>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</si>
  <si>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</si>
  <si>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</si>
  <si>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</si>
  <si>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</si>
  <si>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</si>
  <si>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</si>
  <si>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</si>
  <si>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</si>
  <si>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</si>
  <si>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</si>
  <si>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</si>
  <si>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</si>
  <si>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</si>
  <si>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</si>
  <si>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</si>
  <si>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</si>
  <si>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</si>
  <si>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</si>
  <si>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</si>
  <si>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</si>
  <si>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</si>
  <si>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</si>
  <si>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</si>
  <si>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</si>
  <si>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</si>
  <si>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</si>
  <si>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</si>
  <si>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</si>
  <si>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</si>
  <si>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</si>
  <si>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</si>
  <si>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</si>
  <si>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</si>
  <si>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</si>
  <si>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</si>
  <si>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</si>
  <si>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</si>
  <si>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</si>
  <si>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</si>
  <si>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</si>
  <si>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</si>
  <si>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</si>
  <si>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</si>
  <si>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</si>
  <si>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</si>
  <si>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</si>
  <si>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</si>
  <si>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</si>
  <si>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</si>
  <si>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</si>
  <si>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</si>
  <si>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</si>
  <si>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</si>
  <si>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</si>
  <si>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</si>
  <si>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</si>
  <si>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</si>
  <si>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</si>
  <si>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</si>
  <si>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</si>
  <si>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</si>
  <si>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</si>
  <si>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</si>
  <si>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</si>
  <si>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</si>
  <si>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</si>
  <si>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</si>
  <si>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</si>
  <si>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</si>
  <si>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</si>
  <si>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</si>
  <si>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</si>
  <si>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</si>
  <si>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</si>
  <si>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</si>
  <si>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</si>
  <si>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</si>
  <si>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</si>
  <si>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</si>
  <si>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</si>
  <si>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</si>
  <si>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</si>
  <si>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</si>
  <si>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</si>
  <si>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</si>
  <si>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</si>
  <si>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</si>
  <si>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</si>
  <si>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</si>
  <si>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</si>
  <si>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</si>
  <si>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</si>
  <si>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</si>
  <si>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</si>
  <si>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</si>
  <si>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</si>
  <si>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</si>
  <si>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</si>
  <si>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</si>
  <si>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</si>
  <si>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</si>
  <si>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</si>
  <si>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</si>
  <si>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</si>
  <si>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</si>
  <si>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</si>
  <si>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</si>
  <si>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</si>
  <si>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</si>
  <si>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</si>
  <si>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</si>
  <si>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</si>
  <si>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</si>
  <si>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</si>
  <si>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</si>
  <si>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</si>
  <si>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</si>
  <si>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</si>
  <si>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</si>
  <si>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</si>
  <si>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</si>
  <si>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</si>
  <si>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</si>
  <si>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</si>
  <si>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</si>
  <si>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</si>
  <si>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</si>
  <si>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</si>
  <si>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</si>
  <si>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</si>
  <si>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</si>
  <si>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</si>
  <si>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</si>
  <si>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</si>
  <si>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</si>
  <si>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</si>
  <si>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</si>
  <si>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</si>
  <si>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</si>
  <si>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</si>
  <si>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</si>
  <si>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</si>
  <si>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</si>
  <si>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</si>
  <si>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</si>
  <si>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</si>
  <si>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</si>
  <si>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</si>
  <si>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</si>
  <si>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</si>
  <si>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</si>
  <si>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</si>
  <si>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</si>
  <si>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</si>
  <si>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</si>
  <si>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</si>
  <si>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</si>
  <si>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</si>
  <si>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</si>
  <si>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</si>
  <si>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</si>
  <si>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</si>
  <si>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</si>
  <si>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</si>
  <si>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</si>
  <si>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</si>
  <si>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</si>
  <si>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</si>
  <si>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</si>
  <si>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</si>
  <si>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</si>
  <si>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</si>
  <si>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</si>
  <si>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</si>
  <si>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</si>
  <si>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</si>
  <si>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</si>
  <si>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</si>
  <si>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</si>
  <si>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</si>
  <si>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</si>
  <si>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</si>
  <si>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</si>
  <si>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</si>
  <si>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</si>
  <si>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</si>
  <si>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</si>
  <si>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</si>
  <si>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</si>
  <si>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</si>
  <si>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</si>
  <si>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</si>
  <si>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</si>
  <si>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</si>
  <si>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</si>
  <si>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</si>
  <si>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</si>
  <si>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</si>
  <si>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</si>
  <si>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</si>
  <si>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</si>
  <si>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</si>
  <si>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</si>
  <si>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</si>
  <si>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</si>
  <si>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</si>
  <si>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</si>
  <si>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</si>
  <si>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</si>
  <si>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</si>
  <si>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</si>
  <si>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</si>
  <si>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</si>
  <si>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</si>
  <si>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</si>
  <si>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</si>
  <si>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</si>
  <si>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</si>
  <si>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</si>
  <si>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</si>
  <si>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</si>
  <si>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</si>
  <si>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</si>
  <si>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</si>
  <si>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</si>
  <si>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</si>
  <si>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</si>
  <si>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</si>
  <si>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</si>
  <si>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</si>
  <si>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</si>
  <si>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</si>
  <si>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</si>
  <si>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</si>
  <si>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</si>
  <si>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</si>
  <si>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</si>
  <si>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</si>
  <si>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</si>
  <si>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</si>
  <si>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</si>
  <si>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</si>
  <si>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</si>
  <si>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</si>
  <si>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</si>
  <si>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</si>
  <si>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</si>
  <si>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</si>
  <si>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</si>
  <si>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</si>
  <si>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</si>
  <si>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</si>
  <si>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</si>
  <si>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</si>
  <si>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</si>
  <si>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</si>
  <si>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</si>
  <si>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</si>
  <si>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</si>
  <si>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</si>
  <si>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</si>
  <si>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</si>
  <si>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</si>
  <si>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</si>
  <si>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</si>
  <si>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</si>
  <si>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</si>
  <si>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</si>
  <si>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</si>
  <si>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</si>
  <si>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</si>
  <si>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</si>
  <si>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</si>
  <si>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</si>
  <si>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</si>
  <si>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</si>
  <si>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</si>
  <si>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</si>
  <si>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</si>
  <si>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</si>
  <si>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</si>
  <si>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</si>
  <si>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</si>
  <si>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</si>
  <si>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</si>
  <si>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</si>
  <si>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</si>
  <si>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</si>
  <si>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</si>
  <si>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</si>
  <si>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</si>
  <si>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</si>
  <si>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</si>
  <si>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</si>
  <si>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</si>
  <si>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</si>
  <si>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</si>
  <si>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</si>
  <si>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</si>
  <si>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</si>
  <si>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</si>
  <si>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</si>
  <si>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</si>
  <si>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</si>
  <si>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</si>
  <si>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</si>
  <si>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</si>
  <si>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</si>
  <si>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</si>
  <si>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</si>
  <si>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</si>
  <si>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</si>
  <si>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</si>
  <si>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</si>
  <si>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</si>
  <si>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</si>
  <si>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</si>
  <si>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</si>
  <si>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</si>
  <si>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</si>
  <si>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</si>
  <si>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</si>
  <si>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</si>
  <si>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</si>
  <si>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</si>
  <si>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</si>
  <si>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</si>
  <si>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</si>
  <si>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</si>
  <si>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</si>
  <si>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</si>
  <si>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</si>
  <si>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</si>
  <si>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</si>
  <si>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</si>
  <si>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</si>
  <si>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</si>
  <si>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</si>
  <si>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</si>
  <si>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</si>
  <si>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</si>
  <si>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</si>
  <si>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</si>
  <si>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</si>
  <si>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</si>
  <si>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</si>
  <si>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</si>
  <si>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</si>
  <si>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</si>
  <si>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</si>
  <si>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</si>
  <si>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</si>
  <si>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</si>
  <si>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</si>
  <si>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</si>
  <si>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</si>
  <si>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</si>
  <si>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</si>
  <si>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</si>
  <si>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</si>
  <si>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</si>
  <si>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</si>
  <si>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</si>
  <si>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</si>
  <si>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</si>
  <si>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</si>
  <si>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</si>
  <si>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</si>
  <si>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</si>
  <si>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</si>
  <si>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</si>
  <si>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</si>
  <si>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</si>
  <si>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</si>
  <si>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</si>
  <si>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</si>
  <si>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</si>
  <si>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</si>
  <si>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</si>
  <si>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</si>
  <si>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</si>
  <si>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</si>
  <si>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</si>
  <si>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</si>
  <si>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</si>
  <si>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</si>
  <si>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</si>
  <si>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</si>
  <si>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</si>
  <si>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</si>
  <si>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</si>
  <si>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</si>
  <si>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</si>
  <si>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</si>
  <si>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</si>
  <si>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</si>
  <si>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</si>
  <si>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</si>
  <si>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</si>
  <si>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</si>
  <si>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</si>
  <si>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</si>
  <si>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</si>
  <si>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</si>
  <si>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</si>
  <si>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</si>
  <si>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</si>
  <si>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</si>
  <si>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</si>
  <si>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</si>
  <si>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</si>
  <si>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</si>
  <si>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</si>
  <si>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</si>
  <si>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</si>
  <si>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</si>
  <si>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</si>
  <si>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</si>
  <si>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</si>
  <si>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</si>
  <si>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</si>
  <si>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</si>
  <si>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</si>
  <si>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</si>
  <si>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</si>
  <si>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</si>
  <si>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</si>
  <si>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</si>
  <si>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</si>
  <si>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</si>
  <si>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</si>
  <si>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</si>
  <si>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</si>
  <si>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</si>
  <si>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</si>
  <si>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</si>
  <si>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</si>
  <si>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</si>
  <si>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</si>
  <si>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</si>
  <si>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</si>
  <si>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</si>
  <si>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</si>
  <si>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</si>
  <si>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</si>
  <si>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</si>
  <si>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</si>
  <si>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</si>
  <si>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</si>
  <si>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</si>
  <si>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</si>
  <si>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</si>
  <si>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</si>
  <si>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</si>
  <si>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</si>
  <si>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</si>
  <si>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</si>
  <si>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</si>
  <si>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</si>
  <si>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</si>
  <si>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</si>
  <si>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</si>
  <si>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</si>
  <si>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</si>
  <si>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</si>
  <si>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</si>
  <si>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</si>
  <si>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</si>
  <si>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</si>
  <si>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</si>
  <si>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</si>
  <si>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</si>
  <si>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</si>
  <si>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</si>
  <si>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</si>
  <si>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</si>
  <si>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</si>
  <si>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</si>
  <si>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</si>
  <si>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</si>
  <si>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</si>
  <si>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</si>
  <si>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</si>
  <si>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</si>
  <si>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</si>
  <si>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</si>
  <si>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</si>
  <si>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</si>
  <si>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</si>
  <si>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</si>
  <si>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</si>
  <si>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</si>
  <si>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</si>
  <si>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</si>
  <si>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</si>
  <si>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</si>
  <si>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</si>
  <si>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</si>
  <si>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</si>
  <si>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</si>
  <si>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</si>
  <si>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</si>
  <si>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</si>
  <si>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</si>
  <si>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</si>
  <si>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</si>
  <si>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</si>
  <si>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</si>
  <si>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</si>
  <si>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</si>
  <si>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</si>
  <si>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</si>
  <si>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</si>
  <si>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</si>
  <si>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</si>
  <si>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</si>
  <si>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</si>
  <si>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</si>
  <si>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</si>
  <si>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</si>
  <si>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</si>
  <si>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</si>
  <si>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</si>
  <si>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</si>
  <si>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</si>
  <si>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</si>
  <si>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</si>
  <si>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</si>
  <si>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</si>
  <si>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</si>
  <si>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</si>
  <si>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</si>
  <si>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</si>
  <si>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</si>
  <si>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</si>
  <si>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</si>
  <si>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</si>
  <si>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</si>
  <si>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</si>
  <si>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</si>
  <si>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</si>
  <si>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</si>
  <si>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</si>
  <si>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</si>
  <si>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</si>
  <si>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</si>
  <si>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</si>
  <si>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</si>
  <si>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</si>
  <si>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</si>
  <si>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</si>
  <si>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</si>
  <si>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</si>
  <si>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</si>
  <si>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</si>
  <si>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</si>
  <si>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</si>
  <si>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</si>
  <si>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</si>
  <si>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</si>
  <si>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</si>
  <si>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</si>
  <si>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</si>
  <si>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</si>
  <si>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</si>
  <si>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</si>
  <si>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</si>
  <si>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</si>
  <si>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</si>
  <si>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</si>
  <si>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</si>
  <si>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</si>
  <si>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</si>
  <si>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</si>
  <si>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</si>
  <si>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</si>
  <si>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</si>
  <si>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</si>
  <si>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</si>
  <si>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</si>
  <si>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</si>
  <si>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</si>
  <si>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</si>
  <si>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</si>
  <si>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</si>
  <si>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</si>
  <si>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</si>
  <si>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</si>
  <si>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</si>
  <si>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</si>
  <si>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</si>
  <si>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</si>
  <si>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</si>
  <si>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</si>
  <si>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</si>
  <si>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</si>
  <si>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</si>
  <si>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</si>
  <si>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</si>
  <si>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</si>
  <si>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</si>
  <si>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</si>
  <si>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</si>
  <si>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</si>
  <si>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</si>
  <si>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</si>
  <si>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</si>
  <si>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</si>
  <si>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</si>
  <si>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</si>
  <si>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</si>
  <si>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</si>
  <si>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</si>
  <si>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</si>
  <si>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</si>
  <si>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</si>
  <si>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</si>
  <si>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</si>
  <si>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</si>
  <si>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</si>
  <si>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</si>
  <si>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</si>
  <si>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</si>
  <si>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</si>
  <si>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</si>
  <si>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</si>
  <si>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</si>
  <si>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</si>
  <si>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</si>
  <si>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</si>
  <si>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</si>
  <si>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</si>
  <si>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</si>
  <si>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</si>
  <si>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</si>
  <si>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</si>
  <si>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</si>
  <si>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</si>
  <si>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</si>
  <si>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</si>
  <si>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</si>
  <si>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</si>
  <si>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</si>
  <si>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</si>
  <si>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</si>
  <si>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</si>
  <si>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</si>
  <si>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</si>
  <si>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</si>
  <si>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</si>
  <si>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</si>
  <si>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</si>
  <si>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</si>
  <si>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</si>
  <si>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</si>
  <si>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</si>
  <si>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</si>
  <si>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</si>
  <si>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</si>
  <si>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</si>
  <si>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</si>
  <si>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</si>
  <si>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</si>
  <si>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</si>
  <si>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</si>
  <si>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</si>
  <si>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</si>
  <si>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</si>
  <si>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</si>
  <si>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</si>
  <si>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</si>
  <si>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</si>
  <si>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</si>
  <si>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</si>
  <si>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</si>
  <si>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</si>
  <si>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</si>
  <si>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</si>
  <si>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</si>
  <si>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</si>
  <si>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</si>
  <si>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</si>
  <si>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</si>
  <si>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</si>
  <si>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</si>
  <si>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</si>
  <si>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</si>
  <si>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</si>
  <si>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</si>
  <si>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</si>
  <si>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</si>
  <si>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</si>
  <si>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</si>
  <si>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</si>
  <si>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</si>
  <si>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</si>
  <si>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</si>
  <si>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</si>
  <si>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</si>
  <si>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</si>
  <si>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</si>
  <si>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</si>
  <si>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</si>
  <si>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</si>
  <si>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</si>
  <si>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</si>
  <si>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</si>
  <si>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</si>
  <si>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</si>
  <si>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</si>
  <si>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</si>
  <si>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</si>
  <si>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</si>
  <si>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</si>
  <si>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</si>
  <si>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</si>
  <si>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</si>
  <si>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</si>
  <si>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</si>
  <si>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</si>
  <si>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</si>
  <si>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</si>
  <si>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</si>
  <si>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</si>
  <si>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</si>
  <si>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</si>
  <si>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</si>
  <si>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</si>
  <si>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</si>
  <si>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</si>
  <si>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</si>
  <si>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</si>
  <si>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</si>
  <si>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</si>
  <si>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</si>
  <si>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</si>
  <si>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</si>
  <si>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</si>
  <si>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</si>
  <si>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</si>
  <si>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</si>
  <si>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</si>
  <si>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</si>
  <si>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</si>
  <si>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</si>
  <si>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</si>
  <si>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</si>
  <si>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</si>
  <si>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</si>
  <si>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</si>
  <si>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</si>
  <si>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</si>
  <si>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</si>
  <si>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</si>
  <si>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</si>
  <si>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</si>
  <si>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</si>
  <si>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</si>
  <si>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</si>
  <si>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</si>
  <si>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</si>
  <si>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</si>
  <si>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</si>
  <si>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</si>
  <si>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</si>
  <si>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</si>
  <si>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</si>
  <si>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</si>
  <si>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</si>
  <si>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</si>
  <si>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</si>
  <si>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</si>
  <si>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</si>
  <si>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</si>
  <si>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</si>
  <si>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</si>
  <si>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</si>
  <si>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</si>
  <si>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</si>
  <si>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</si>
  <si>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</si>
  <si>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</si>
  <si>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</si>
  <si>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</si>
  <si>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</si>
  <si>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</si>
  <si>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</si>
  <si>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</si>
  <si>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</si>
  <si>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</si>
  <si>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</si>
  <si>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</si>
  <si>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</si>
  <si>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</si>
  <si>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</si>
  <si>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</si>
  <si>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</si>
  <si>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</si>
  <si>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</si>
  <si>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</si>
  <si>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</si>
  <si>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</si>
  <si>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</si>
  <si>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</si>
  <si>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</si>
  <si>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</si>
  <si>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</si>
  <si>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</si>
  <si>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</si>
  <si>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</si>
  <si>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</si>
  <si>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</si>
  <si>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</si>
  <si>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</si>
  <si>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</si>
  <si>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</si>
  <si>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</si>
  <si>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</si>
  <si>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</si>
  <si>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</si>
  <si>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</si>
  <si>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</si>
  <si>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</si>
  <si>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</si>
  <si>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</si>
  <si>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</si>
  <si>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</si>
  <si>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</si>
  <si>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</si>
  <si>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</si>
  <si>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</si>
  <si>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</si>
  <si>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</si>
  <si>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</si>
  <si>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</si>
  <si>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</si>
  <si>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</si>
  <si>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</si>
  <si>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</si>
  <si>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</si>
  <si>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</si>
  <si>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</si>
  <si>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</si>
  <si>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</si>
  <si>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</si>
  <si>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</si>
  <si>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</si>
  <si>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</si>
  <si>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</si>
  <si>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</si>
  <si>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</si>
  <si>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</si>
  <si>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</si>
  <si>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</si>
  <si>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</si>
  <si>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</si>
  <si>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</si>
  <si>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</si>
  <si>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</si>
  <si>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</si>
  <si>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</si>
  <si>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</si>
  <si>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</si>
  <si>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</si>
  <si>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</si>
  <si>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</si>
  <si>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</si>
  <si>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</si>
  <si>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</si>
  <si>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</si>
  <si>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</si>
  <si>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</si>
  <si>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</si>
  <si>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</si>
  <si>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</si>
  <si>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</si>
  <si>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</si>
  <si>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</si>
  <si>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</si>
  <si>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</si>
  <si>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</si>
  <si>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</si>
  <si>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</si>
  <si>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</si>
  <si>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</si>
  <si>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</si>
  <si>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</si>
  <si>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</si>
  <si>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</si>
  <si>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</si>
  <si>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</si>
  <si>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</si>
  <si>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</si>
  <si>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</si>
  <si>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</si>
  <si>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</si>
  <si>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</si>
  <si>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</si>
  <si>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</si>
  <si>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</si>
  <si>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</si>
  <si>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</si>
  <si>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</si>
  <si>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</si>
  <si>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</si>
  <si>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</si>
  <si>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</si>
  <si>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</si>
  <si>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</si>
  <si>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</si>
  <si>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</si>
  <si>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</si>
  <si>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</si>
  <si>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</si>
  <si>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</si>
  <si>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</si>
  <si>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</si>
  <si>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</si>
  <si>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</si>
  <si>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</si>
  <si>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</si>
  <si>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</si>
  <si>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</si>
  <si>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</si>
  <si>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</si>
  <si>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</si>
  <si>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</si>
  <si>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</si>
  <si>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</si>
  <si>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</si>
  <si>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</si>
  <si>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</si>
  <si>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</si>
  <si>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</si>
  <si>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</si>
  <si>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</si>
  <si>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</si>
  <si>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</si>
  <si>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</si>
  <si>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</si>
  <si>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</si>
  <si>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</si>
  <si>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</si>
  <si>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</si>
  <si>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</si>
  <si>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</si>
  <si>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</si>
  <si>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</si>
  <si>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</si>
  <si>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</si>
  <si>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</si>
  <si>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</si>
  <si>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</si>
  <si>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</si>
  <si>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</si>
  <si>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</si>
  <si>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</si>
  <si>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</si>
  <si>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</si>
  <si>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</si>
  <si>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</si>
  <si>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</si>
  <si>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</si>
  <si>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</si>
  <si>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</si>
  <si>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</si>
  <si>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</si>
  <si>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</si>
  <si>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</si>
  <si>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</si>
  <si>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</si>
  <si>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</si>
  <si>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</si>
  <si>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</si>
  <si>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</si>
  <si>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</si>
  <si>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</si>
  <si>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</si>
  <si>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</si>
  <si>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</si>
  <si>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</si>
  <si>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</si>
  <si>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</si>
  <si>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</si>
  <si>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</si>
  <si>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</si>
  <si>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</si>
  <si>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</si>
  <si>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</si>
  <si>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</si>
  <si>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</si>
  <si>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</si>
  <si>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</si>
  <si>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</si>
  <si>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</si>
  <si>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</si>
  <si>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</si>
  <si>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</si>
  <si>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</si>
  <si>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</si>
  <si>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</si>
  <si>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</si>
  <si>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</si>
  <si>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</si>
  <si>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</si>
  <si>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</si>
  <si>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</si>
  <si>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</si>
  <si>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</si>
  <si>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</si>
  <si>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</si>
  <si>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</si>
  <si>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</si>
  <si>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</si>
  <si>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</si>
  <si>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</si>
  <si>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</si>
  <si>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</si>
  <si>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</si>
  <si>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</si>
  <si>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</si>
  <si>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</si>
  <si>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</si>
  <si>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</si>
  <si>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</si>
  <si>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</si>
  <si>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</si>
  <si>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</si>
  <si>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</si>
  <si>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</si>
  <si>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</si>
  <si>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</si>
  <si>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</si>
  <si>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</si>
  <si>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</si>
  <si>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</si>
  <si>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</si>
  <si>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</si>
  <si>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</si>
  <si>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</si>
  <si>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</si>
  <si>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</si>
  <si>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</si>
  <si>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</si>
  <si>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</si>
  <si>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</si>
  <si>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</si>
  <si>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</si>
  <si>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</si>
  <si>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</si>
  <si>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</si>
  <si>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</si>
  <si>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</si>
  <si>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</si>
  <si>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</si>
  <si>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</si>
  <si>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</si>
  <si>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</si>
  <si>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</si>
  <si>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</si>
  <si>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</si>
  <si>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</si>
  <si>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</si>
  <si>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</si>
  <si>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</si>
  <si>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</si>
  <si>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</si>
  <si>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</si>
  <si>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</si>
  <si>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</si>
  <si>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</si>
  <si>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</si>
  <si>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</si>
  <si>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</si>
  <si>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</si>
  <si>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</si>
  <si>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</si>
  <si>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</si>
  <si>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</si>
  <si>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</si>
  <si>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</si>
  <si>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</si>
  <si>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</si>
  <si>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</si>
  <si>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</si>
  <si>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</si>
  <si>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</si>
  <si>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</si>
  <si>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</si>
  <si>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</si>
  <si>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</si>
  <si>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</si>
  <si>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</si>
  <si>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</si>
  <si>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</si>
  <si>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</si>
  <si>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</si>
  <si>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</si>
  <si>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</si>
  <si>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</si>
  <si>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</si>
  <si>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</si>
  <si>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</si>
  <si>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</si>
  <si>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</si>
  <si>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</si>
  <si>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</si>
  <si>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</si>
  <si>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</si>
  <si>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</si>
  <si>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</si>
  <si>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</si>
  <si>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</si>
  <si>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</si>
  <si>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</si>
  <si>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</si>
  <si>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</si>
  <si>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</si>
  <si>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</si>
  <si>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</si>
  <si>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</si>
  <si>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</si>
  <si>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</si>
  <si>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</si>
  <si>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</si>
  <si>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</si>
  <si>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</si>
  <si>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</si>
  <si>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</si>
  <si>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</si>
  <si>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</si>
  <si>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</si>
  <si>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</si>
  <si>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</si>
  <si>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</si>
  <si>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</si>
  <si>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</si>
  <si>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</si>
  <si>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</si>
  <si>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</si>
  <si>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</si>
  <si>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</si>
  <si>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</si>
  <si>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</si>
  <si>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</si>
  <si>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</si>
  <si>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</si>
  <si>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</si>
  <si>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</si>
  <si>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</si>
  <si>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</si>
  <si>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</si>
  <si>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</si>
  <si>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</si>
  <si>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</si>
  <si>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</si>
  <si>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</si>
  <si>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</si>
  <si>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</si>
  <si>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</si>
  <si>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</si>
  <si>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</si>
  <si>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</si>
  <si>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</si>
  <si>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</si>
  <si>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</si>
  <si>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</si>
  <si>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</si>
  <si>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</si>
  <si>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</si>
  <si>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</si>
  <si>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</si>
  <si>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</si>
  <si>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</si>
  <si>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</si>
  <si>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</si>
  <si>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</si>
  <si>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</si>
  <si>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</si>
  <si>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</si>
  <si>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</si>
  <si>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</si>
  <si>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</si>
  <si>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</si>
  <si>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</si>
  <si>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</si>
  <si>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</si>
  <si>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</si>
  <si>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</si>
  <si>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</si>
  <si>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</si>
  <si>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</si>
  <si>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</si>
  <si>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</si>
  <si>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</si>
  <si>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</si>
  <si>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</si>
  <si>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</si>
  <si>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</si>
  <si>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</si>
  <si>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</si>
  <si>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</si>
  <si>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</si>
  <si>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</si>
  <si>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</si>
  <si>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</si>
  <si>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</si>
  <si>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</si>
  <si>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</si>
  <si>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</si>
  <si>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</si>
  <si>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</si>
  <si>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</si>
  <si>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</si>
  <si>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</si>
  <si>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</si>
  <si>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</si>
  <si>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</si>
  <si>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</si>
  <si>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</si>
  <si>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</si>
  <si>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</si>
  <si>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</si>
  <si>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</si>
  <si>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</si>
  <si>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</si>
  <si>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</si>
  <si>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</si>
  <si>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</si>
  <si>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</si>
  <si>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</si>
  <si>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</si>
  <si>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</si>
  <si>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</si>
  <si>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</si>
  <si>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</si>
  <si>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</si>
  <si>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</si>
  <si>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</si>
  <si>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</si>
  <si>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</si>
  <si>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</si>
  <si>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</si>
  <si>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</si>
  <si>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</si>
  <si>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</si>
  <si>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</si>
  <si>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</si>
  <si>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</si>
  <si>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</si>
  <si>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</si>
  <si>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</si>
  <si>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</si>
  <si>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</si>
  <si>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</si>
  <si>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</si>
  <si>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</si>
  <si>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</si>
  <si>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</si>
  <si>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</si>
  <si>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</si>
  <si>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</si>
  <si>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</si>
  <si>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</si>
  <si>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</si>
  <si>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</si>
  <si>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</si>
  <si>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</si>
  <si>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</si>
  <si>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</si>
  <si>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</si>
  <si>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</si>
  <si>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</si>
  <si>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</si>
  <si>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</si>
  <si>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</si>
  <si>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</si>
  <si>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</si>
  <si>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</si>
  <si>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</si>
  <si>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</si>
  <si>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</si>
  <si>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</si>
  <si>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</si>
  <si>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</si>
  <si>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</si>
  <si>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</si>
  <si>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</si>
  <si>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</si>
  <si>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</si>
  <si>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</si>
  <si>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</si>
  <si>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</si>
  <si>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</si>
  <si>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</si>
  <si>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</si>
  <si>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</si>
  <si>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</si>
  <si>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</si>
  <si>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</si>
  <si>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</si>
  <si>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</si>
  <si>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</si>
  <si>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</si>
  <si>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</si>
  <si>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</si>
  <si>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</si>
  <si>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</si>
  <si>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</si>
  <si>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</si>
  <si>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</si>
  <si>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</si>
  <si>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</si>
  <si>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</si>
  <si>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</si>
  <si>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</si>
  <si>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</si>
  <si>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</si>
  <si>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</si>
  <si>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</si>
  <si>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</si>
  <si>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</si>
  <si>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</si>
  <si>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</si>
  <si>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</si>
  <si>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</si>
  <si>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</si>
  <si>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</si>
  <si>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</si>
  <si>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</si>
  <si>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</si>
  <si>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</si>
  <si>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</si>
  <si>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</si>
  <si>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</si>
  <si>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</si>
  <si>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</si>
  <si>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</si>
  <si>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</si>
  <si>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</si>
  <si>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</si>
  <si>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</si>
  <si>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</si>
  <si>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</si>
  <si>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</si>
  <si>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</si>
  <si>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</si>
  <si>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</si>
  <si>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</si>
  <si>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</si>
  <si>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</si>
  <si>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</si>
  <si>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</si>
  <si>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</si>
  <si>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</si>
  <si>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</si>
  <si>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</si>
  <si>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</si>
  <si>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</si>
  <si>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</si>
  <si>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</si>
  <si>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</si>
  <si>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</si>
  <si>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</si>
  <si>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</si>
  <si>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</si>
  <si>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</si>
  <si>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</si>
  <si>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</si>
  <si>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</si>
  <si>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</si>
  <si>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</si>
  <si>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</si>
  <si>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</si>
  <si>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</si>
  <si>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</si>
  <si>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</si>
  <si>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</si>
  <si>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</si>
  <si>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</si>
  <si>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</si>
  <si>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</si>
  <si>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</si>
  <si>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</si>
  <si>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</si>
  <si>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</si>
  <si>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</si>
  <si>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</si>
  <si>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</si>
  <si>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</si>
  <si>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</si>
  <si>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</si>
  <si>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</si>
  <si>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</si>
  <si>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</si>
  <si>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</si>
  <si>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</si>
  <si>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</si>
  <si>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</si>
  <si>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</si>
  <si>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</si>
  <si>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</si>
  <si>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</si>
  <si>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</si>
  <si>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</si>
  <si>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</si>
  <si>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</si>
  <si>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</si>
  <si>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</si>
  <si>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</si>
  <si>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</si>
  <si>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</si>
  <si>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</si>
  <si>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</si>
  <si>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</si>
  <si>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</si>
  <si>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</si>
  <si>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</si>
  <si>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</si>
  <si>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</si>
  <si>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</si>
  <si>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</si>
  <si>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</si>
  <si>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</si>
  <si>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</si>
  <si>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</si>
  <si>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</si>
  <si>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</si>
  <si>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</si>
  <si>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</si>
  <si>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</si>
  <si>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</si>
  <si>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</si>
  <si>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</si>
  <si>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</si>
  <si>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</si>
  <si>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</si>
  <si>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</si>
  <si>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</si>
  <si>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</si>
  <si>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</si>
  <si>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</si>
  <si>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</si>
  <si>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</si>
  <si>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</si>
  <si>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</si>
  <si>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</si>
  <si>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</si>
  <si>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</si>
  <si>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</si>
  <si>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</si>
  <si>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</si>
  <si>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</si>
  <si>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</si>
  <si>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</si>
  <si>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</si>
  <si>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</si>
  <si>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</si>
  <si>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</si>
  <si>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</si>
  <si>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</si>
  <si>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</si>
  <si>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</si>
  <si>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</si>
  <si>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</si>
  <si>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</si>
  <si>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</si>
  <si>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</si>
  <si>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</si>
  <si>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</si>
  <si>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</si>
  <si>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</si>
  <si>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</si>
  <si>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</si>
  <si>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</si>
  <si>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</si>
  <si>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</si>
  <si>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</si>
  <si>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</si>
  <si>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</si>
  <si>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</si>
  <si>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</si>
  <si>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</si>
  <si>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</si>
  <si>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</si>
  <si>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</si>
  <si>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</si>
  <si>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</si>
  <si>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</si>
  <si>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</si>
  <si>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</si>
  <si>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</si>
  <si>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</si>
  <si>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</si>
  <si>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</si>
  <si>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</si>
  <si>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</si>
  <si>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</si>
  <si>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</si>
  <si>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</si>
  <si>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</si>
  <si>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</si>
  <si>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</si>
  <si>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</si>
  <si>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</si>
  <si>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</si>
  <si>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</si>
  <si>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</si>
  <si>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</si>
  <si>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</si>
  <si>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</si>
  <si>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</si>
  <si>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</si>
  <si>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</si>
  <si>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</si>
  <si>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</si>
  <si>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</si>
  <si>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</si>
  <si>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</si>
  <si>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</si>
  <si>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</si>
  <si>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</si>
  <si>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</si>
  <si>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</si>
  <si>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</si>
  <si>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</si>
  <si>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</si>
  <si>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</si>
  <si>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</si>
  <si>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</si>
  <si>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</si>
  <si>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</si>
  <si>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</si>
  <si>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</si>
  <si>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</si>
  <si>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</si>
  <si>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</si>
  <si>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</si>
  <si>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</si>
  <si>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</si>
  <si>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</si>
  <si>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</si>
  <si>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</si>
  <si>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</si>
  <si>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</si>
  <si>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</si>
  <si>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</si>
  <si>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</si>
  <si>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</si>
  <si>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</si>
  <si>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</si>
  <si>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</si>
  <si>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</si>
  <si>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</si>
  <si>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</si>
  <si>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</si>
  <si>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</si>
  <si>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</si>
  <si>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</si>
  <si>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</si>
  <si>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</si>
  <si>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</si>
  <si>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</si>
  <si>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</si>
  <si>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</si>
  <si>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</si>
  <si>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</si>
  <si>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</si>
  <si>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</si>
  <si>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</si>
  <si>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</si>
  <si>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</si>
  <si>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</si>
  <si>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</si>
  <si>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</si>
  <si>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</si>
  <si>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</si>
  <si>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</si>
  <si>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</si>
  <si>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</si>
  <si>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</si>
  <si>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</si>
  <si>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</si>
  <si>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</si>
  <si>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</si>
  <si>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</si>
  <si>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</si>
  <si>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</si>
  <si>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</si>
  <si>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</si>
  <si>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</si>
  <si>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</si>
  <si>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</si>
  <si>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</si>
  <si>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</si>
  <si>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</si>
  <si>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</si>
  <si>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</si>
  <si>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</si>
  <si>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</si>
  <si>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</si>
  <si>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</si>
  <si>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</si>
  <si>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</si>
  <si>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</si>
  <si>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</si>
  <si>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</si>
  <si>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</si>
  <si>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</si>
  <si>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</si>
  <si>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</si>
  <si>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</si>
  <si>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</si>
  <si>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</si>
  <si>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</si>
  <si>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</si>
  <si>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</si>
  <si>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</si>
  <si>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</si>
  <si>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</si>
  <si>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</si>
  <si>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</si>
  <si>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</si>
  <si>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</si>
  <si>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</si>
  <si>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</si>
  <si>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</si>
  <si>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</si>
  <si>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</si>
  <si>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</si>
  <si>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</si>
  <si>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</si>
  <si>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</si>
  <si>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</si>
  <si>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</si>
  <si>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</si>
  <si>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</si>
  <si>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</si>
  <si>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</si>
  <si>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</si>
  <si>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</si>
  <si>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</si>
  <si>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</si>
  <si>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</si>
  <si>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</si>
  <si>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</si>
  <si>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</si>
  <si>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</si>
  <si>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</si>
  <si>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</si>
  <si>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</si>
  <si>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</si>
  <si>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</si>
  <si>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</si>
  <si>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</si>
  <si>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</si>
  <si>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</si>
  <si>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</si>
  <si>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</si>
  <si>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</si>
  <si>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</si>
  <si>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</si>
  <si>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</si>
  <si>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</si>
  <si>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</si>
  <si>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</si>
  <si>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</si>
  <si>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</si>
  <si>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</si>
  <si>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</si>
  <si>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</si>
  <si>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</si>
  <si>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</si>
  <si>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</si>
  <si>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</si>
  <si>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</si>
  <si>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</si>
  <si>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</si>
  <si>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</si>
  <si>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</si>
  <si>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</si>
  <si>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</si>
  <si>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</si>
  <si>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</si>
  <si>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</si>
  <si>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</si>
  <si>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</si>
  <si>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</si>
  <si>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</si>
  <si>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</si>
  <si>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</si>
  <si>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</si>
  <si>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</si>
  <si>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</si>
  <si>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</si>
  <si>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</si>
  <si>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</si>
  <si>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</si>
  <si>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</si>
  <si>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</si>
  <si>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</si>
  <si>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</si>
  <si>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</si>
  <si>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</si>
  <si>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</si>
  <si>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</si>
  <si>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</si>
  <si>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</si>
  <si>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</si>
  <si>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</si>
  <si>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</si>
  <si>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</si>
  <si>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</si>
  <si>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</si>
  <si>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</si>
  <si>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</si>
  <si>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</si>
  <si>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</si>
  <si>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</si>
  <si>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</si>
  <si>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</si>
  <si>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</si>
  <si>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</si>
  <si>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</si>
  <si>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</si>
  <si>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</si>
  <si>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</si>
  <si>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</si>
  <si>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</si>
  <si>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</si>
  <si>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</si>
  <si>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</si>
  <si>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</si>
  <si>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</si>
  <si>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</si>
  <si>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</si>
  <si>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</si>
  <si>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</si>
  <si>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</si>
  <si>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</si>
  <si>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</si>
  <si>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</si>
  <si>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</si>
  <si>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</si>
  <si>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</si>
  <si>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</si>
  <si>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</si>
  <si>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</si>
  <si>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</si>
  <si>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</si>
  <si>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</si>
  <si>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</si>
  <si>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</si>
  <si>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</si>
  <si>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</si>
  <si>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</si>
  <si>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</si>
  <si>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</si>
  <si>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</si>
  <si>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</si>
  <si>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</si>
  <si>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</si>
  <si>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</si>
  <si>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</si>
  <si>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</si>
  <si>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</si>
  <si>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</si>
  <si>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</si>
  <si>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</si>
  <si>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</si>
  <si>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</si>
  <si>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</si>
  <si>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</si>
  <si>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</si>
  <si>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</si>
  <si>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</si>
  <si>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</si>
  <si>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</si>
  <si>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</si>
  <si>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</si>
  <si>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</si>
  <si>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</si>
  <si>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</si>
  <si>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</si>
  <si>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</si>
  <si>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</si>
  <si>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</si>
  <si>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</si>
  <si>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</si>
  <si>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</si>
  <si>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</si>
  <si>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</si>
  <si>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</si>
  <si>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</si>
  <si>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</si>
  <si>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</si>
  <si>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</si>
  <si>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</si>
  <si>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</si>
  <si>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</si>
  <si>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</si>
  <si>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</si>
  <si>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</si>
  <si>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</si>
  <si>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</si>
  <si>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</si>
  <si>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</si>
  <si>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</si>
  <si>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</si>
  <si>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</si>
  <si>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</si>
  <si>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</si>
  <si>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</si>
  <si>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</si>
  <si>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</si>
  <si>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</si>
  <si>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</si>
  <si>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</si>
  <si>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</si>
  <si>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</si>
  <si>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</si>
  <si>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</si>
  <si>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</si>
  <si>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</si>
  <si>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</si>
  <si>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</si>
  <si>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</si>
  <si>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</si>
  <si>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</si>
  <si>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</si>
  <si>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</si>
  <si>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</si>
  <si>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</si>
  <si>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</si>
  <si>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</si>
  <si>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</si>
  <si>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</si>
  <si>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</si>
  <si>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</si>
  <si>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</si>
  <si>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</si>
  <si>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</si>
  <si>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</si>
  <si>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</si>
  <si>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</si>
  <si>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</si>
  <si>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</si>
  <si>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</si>
  <si>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</si>
  <si>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</si>
  <si>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</si>
  <si>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</si>
  <si>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</si>
  <si>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</si>
  <si>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</si>
  <si>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</si>
  <si>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</si>
  <si>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</si>
  <si>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</si>
  <si>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</si>
  <si>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</si>
  <si>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</si>
  <si>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</si>
  <si>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</si>
  <si>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</si>
  <si>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</si>
  <si>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</si>
  <si>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</si>
  <si>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</si>
  <si>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</si>
  <si>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</si>
  <si>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</si>
  <si>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</si>
  <si>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</si>
  <si>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</si>
  <si>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</si>
  <si>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</si>
  <si>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</si>
  <si>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</si>
  <si>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</si>
  <si>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</si>
  <si>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</si>
  <si>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</si>
  <si>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</si>
  <si>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</si>
  <si>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</si>
  <si>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</si>
  <si>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</si>
  <si>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</si>
  <si>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</si>
  <si>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</si>
  <si>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</si>
  <si>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</si>
  <si>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</si>
  <si>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</si>
  <si>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</si>
  <si>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</si>
  <si>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</si>
  <si>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</si>
  <si>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</si>
  <si>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</si>
  <si>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</si>
  <si>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</si>
  <si>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</si>
  <si>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</si>
  <si>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</si>
  <si>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</si>
  <si>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</si>
  <si>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</si>
  <si>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</si>
  <si>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</si>
  <si>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</si>
  <si>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</si>
  <si>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</si>
  <si>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</si>
  <si>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</si>
  <si>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</si>
  <si>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</si>
  <si>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</si>
  <si>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</si>
  <si>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</si>
  <si>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</si>
  <si>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</si>
  <si>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</si>
  <si>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</si>
  <si>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</si>
  <si>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</si>
  <si>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</si>
  <si>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</si>
  <si>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</si>
  <si>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</si>
  <si>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</si>
  <si>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</si>
  <si>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</si>
  <si>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</si>
  <si>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</si>
  <si>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</si>
  <si>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</si>
  <si>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</si>
  <si>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</si>
  <si>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</si>
  <si>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</si>
  <si>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</si>
  <si>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</si>
  <si>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</si>
  <si>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</si>
  <si>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</si>
  <si>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</si>
  <si>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</si>
  <si>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</si>
  <si>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</si>
  <si>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</si>
  <si>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</si>
  <si>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</si>
  <si>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</si>
  <si>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</si>
  <si>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</si>
  <si>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</si>
  <si>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</si>
  <si>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</si>
  <si>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</si>
  <si>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</si>
  <si>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</si>
  <si>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</si>
  <si>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</si>
  <si>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</si>
  <si>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</si>
  <si>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</si>
  <si>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</si>
  <si>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</si>
  <si>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</si>
  <si>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</si>
  <si>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</si>
  <si>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</si>
  <si>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</si>
  <si>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</si>
  <si>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</si>
  <si>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</si>
  <si>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</si>
  <si>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</si>
  <si>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</si>
  <si>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</si>
  <si>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</si>
  <si>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</si>
  <si>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</si>
  <si>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</si>
  <si>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</si>
  <si>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</si>
  <si>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</si>
  <si>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</si>
  <si>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</si>
  <si>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</si>
  <si>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</si>
  <si>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</si>
  <si>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</si>
  <si>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</si>
  <si>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</si>
  <si>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</si>
  <si>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</si>
  <si>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</si>
  <si>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</si>
  <si>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</si>
  <si>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</si>
  <si>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</si>
  <si>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</si>
  <si>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</si>
  <si>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</si>
  <si>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</si>
  <si>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</si>
  <si>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</si>
  <si>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</si>
  <si>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</si>
  <si>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</si>
  <si>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</si>
  <si>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</si>
  <si>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</si>
  <si>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</si>
  <si>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</si>
  <si>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</si>
  <si>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</si>
  <si>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</si>
  <si>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</si>
  <si>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</si>
  <si>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</si>
  <si>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</si>
  <si>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</si>
  <si>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</si>
  <si>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</si>
  <si>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</si>
  <si>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</si>
  <si>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</si>
  <si>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</si>
  <si>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</si>
  <si>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</si>
  <si>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</si>
  <si>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</si>
  <si>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</si>
  <si>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</si>
  <si>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</si>
  <si>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</si>
  <si>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</si>
  <si>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</si>
  <si>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</si>
  <si>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</si>
  <si>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</si>
  <si>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</si>
  <si>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</si>
  <si>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</si>
  <si>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</si>
  <si>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</si>
  <si>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</si>
  <si>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</si>
  <si>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</si>
  <si>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</si>
  <si>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</si>
  <si>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</si>
  <si>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</si>
  <si>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</si>
  <si>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</si>
  <si>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</si>
  <si>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</si>
  <si>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</si>
  <si>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</si>
  <si>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</si>
  <si>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</si>
  <si>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</si>
  <si>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</si>
  <si>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</si>
  <si>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</si>
  <si>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</si>
  <si>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</si>
  <si>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</si>
  <si>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</si>
  <si>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</si>
  <si>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</si>
  <si>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</si>
  <si>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</si>
  <si>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</si>
  <si>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</si>
  <si>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</si>
  <si>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</si>
  <si>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</si>
  <si>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</si>
  <si>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</si>
  <si>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</si>
  <si>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</si>
  <si>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</si>
  <si>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</si>
  <si>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</si>
  <si>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</si>
  <si>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</si>
  <si>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</si>
  <si>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</si>
  <si>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</si>
  <si>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</si>
  <si>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</si>
  <si>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</si>
  <si>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</si>
  <si>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</si>
  <si>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</si>
  <si>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</si>
  <si>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</si>
  <si>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</si>
  <si>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</si>
  <si>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</si>
  <si>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</si>
  <si>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</si>
  <si>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</si>
  <si>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</si>
  <si>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</si>
  <si>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</si>
  <si>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</si>
  <si>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</si>
  <si>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</si>
  <si>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</si>
  <si>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</si>
  <si>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</si>
  <si>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</si>
  <si>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</si>
  <si>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</si>
  <si>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</si>
  <si>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</si>
  <si>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</si>
  <si>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</si>
  <si>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</si>
  <si>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</si>
  <si>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</si>
  <si>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</si>
  <si>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</si>
  <si>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</si>
  <si>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</si>
  <si>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</si>
  <si>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</si>
  <si>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</si>
  <si>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</si>
  <si>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</si>
  <si>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</si>
  <si>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</si>
  <si>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</si>
  <si>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</si>
  <si>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</si>
  <si>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</si>
  <si>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</si>
  <si>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</si>
  <si>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</si>
  <si>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</si>
  <si>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</si>
  <si>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</si>
  <si>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</si>
  <si>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</si>
  <si>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</si>
  <si>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</si>
  <si>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</si>
  <si>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</si>
  <si>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</si>
  <si>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</si>
  <si>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</si>
  <si>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</si>
  <si>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</si>
  <si>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</si>
  <si>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</si>
  <si>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</si>
  <si>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</si>
  <si>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</si>
  <si>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</si>
  <si>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</si>
  <si>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</si>
  <si>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</si>
  <si>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</si>
  <si>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</si>
  <si>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</si>
  <si>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</si>
  <si>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</si>
  <si>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</si>
  <si>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</si>
  <si>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</si>
  <si>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</si>
  <si>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</si>
  <si>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</si>
  <si>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</si>
  <si>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</si>
  <si>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</si>
  <si>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</si>
  <si>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</si>
  <si>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</si>
  <si>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</si>
  <si>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</si>
  <si>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</si>
  <si>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</si>
  <si>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</si>
  <si>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</si>
  <si>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</si>
  <si>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</si>
  <si>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</si>
  <si>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</si>
  <si>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</si>
  <si>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</si>
  <si>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</si>
  <si>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</si>
  <si>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</si>
  <si>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</si>
  <si>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</si>
  <si>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</si>
  <si>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</si>
  <si>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</si>
  <si>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</si>
  <si>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</si>
  <si>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</si>
  <si>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</si>
  <si>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</si>
  <si>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</si>
  <si>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</si>
  <si>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</si>
  <si>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</si>
  <si>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</si>
  <si>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</si>
  <si>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</si>
  <si>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</si>
  <si>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</si>
  <si>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</si>
  <si>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</si>
  <si>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</si>
  <si>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</si>
  <si>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</si>
  <si>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</si>
  <si>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</si>
  <si>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</si>
  <si>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</si>
  <si>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</si>
  <si>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</si>
  <si>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</si>
  <si>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</si>
  <si>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</si>
  <si>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</si>
  <si>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</si>
  <si>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</si>
  <si>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</si>
  <si>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</si>
  <si>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</si>
  <si>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</si>
  <si>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</si>
  <si>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</si>
  <si>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</si>
  <si>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</si>
  <si>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</si>
  <si>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</si>
  <si>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</si>
  <si>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</si>
  <si>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</si>
  <si>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</si>
  <si>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</si>
  <si>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</si>
  <si>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</si>
  <si>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</si>
  <si>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</si>
  <si>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</si>
  <si>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</si>
  <si>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</si>
  <si>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</si>
  <si>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</si>
  <si>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</si>
  <si>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</si>
  <si>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</si>
  <si>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</si>
  <si>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</si>
  <si>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</si>
  <si>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</si>
  <si>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</si>
  <si>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</si>
  <si>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</si>
  <si>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</si>
  <si>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</si>
  <si>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</si>
  <si>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</si>
  <si>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</si>
  <si>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</si>
  <si>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</si>
  <si>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</si>
  <si>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</si>
  <si>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</si>
  <si>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</si>
  <si>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</si>
  <si>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</si>
  <si>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</si>
  <si>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</si>
  <si>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</si>
  <si>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</si>
  <si>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</si>
  <si>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</si>
  <si>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</si>
  <si>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</si>
  <si>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</si>
  <si>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</si>
  <si>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</si>
  <si>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</si>
  <si>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</si>
  <si>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</si>
  <si>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</si>
  <si>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</si>
  <si>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</si>
  <si>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</si>
  <si>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</si>
  <si>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</si>
  <si>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</si>
  <si>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</si>
  <si>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</si>
  <si>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</si>
  <si>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</si>
  <si>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</si>
  <si>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</si>
  <si>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</si>
  <si>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</si>
  <si>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</si>
  <si>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</si>
  <si>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</si>
  <si>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</si>
  <si>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</si>
  <si>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</si>
  <si>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</si>
  <si>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</si>
  <si>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</si>
  <si>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</si>
  <si>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</si>
  <si>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</si>
  <si>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</si>
  <si>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</si>
  <si>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</si>
  <si>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</si>
  <si>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</si>
  <si>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</si>
  <si>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</si>
  <si>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</si>
  <si>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</si>
  <si>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</si>
  <si>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</si>
  <si>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</si>
  <si>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</si>
  <si>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</si>
  <si>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</si>
  <si>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</si>
  <si>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</si>
  <si>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</si>
  <si>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</si>
  <si>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</si>
  <si>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</si>
  <si>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</si>
  <si>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</si>
  <si>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</si>
  <si>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</si>
  <si>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</si>
  <si>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</si>
  <si>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</si>
  <si>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</si>
  <si>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</si>
  <si>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</si>
  <si>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</si>
  <si>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</si>
  <si>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</si>
  <si>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</si>
  <si>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</si>
  <si>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</si>
  <si>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</si>
  <si>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</si>
  <si>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</si>
  <si>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</si>
  <si>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</si>
  <si>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</si>
  <si>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</si>
  <si>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</si>
  <si>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</si>
  <si>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</si>
  <si>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</si>
  <si>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</si>
  <si>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</si>
  <si>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</si>
  <si>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</si>
  <si>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</si>
  <si>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</si>
  <si>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</si>
  <si>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</si>
  <si>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</si>
  <si>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</si>
  <si>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</si>
  <si>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</si>
  <si>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</si>
  <si>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</si>
  <si>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</si>
  <si>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</si>
  <si>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</si>
  <si>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</si>
  <si>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</si>
  <si>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</si>
  <si>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</si>
  <si>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</si>
  <si>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</si>
  <si>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</si>
  <si>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</si>
  <si>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</si>
  <si>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</si>
  <si>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</si>
  <si>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</si>
  <si>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</si>
  <si>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</si>
  <si>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</si>
  <si>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</si>
  <si>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</si>
  <si>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</si>
  <si>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</si>
  <si>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</si>
  <si>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</si>
  <si>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</si>
  <si>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</si>
  <si>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</si>
  <si>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</si>
  <si>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</si>
  <si>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</si>
  <si>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</si>
  <si>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</si>
  <si>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</si>
  <si>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</si>
  <si>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</si>
  <si>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</si>
  <si>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</si>
  <si>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</si>
  <si>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</si>
  <si>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</si>
  <si>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</si>
  <si>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</si>
  <si>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</si>
  <si>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</si>
  <si>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</si>
  <si>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</si>
  <si>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</si>
  <si>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</si>
  <si>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</si>
  <si>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</si>
  <si>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</si>
  <si>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</si>
  <si>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</si>
  <si>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</si>
  <si>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</si>
  <si>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</si>
  <si>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</si>
  <si>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</si>
  <si>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</si>
  <si>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</si>
  <si>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</si>
  <si>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</si>
  <si>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</si>
  <si>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</si>
  <si>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</si>
  <si>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</si>
  <si>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</si>
  <si>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</si>
  <si>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</si>
  <si>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</si>
  <si>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</si>
  <si>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</si>
  <si>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</si>
  <si>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</si>
  <si>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</si>
  <si>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</si>
  <si>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</si>
  <si>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</si>
  <si>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</si>
  <si>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</si>
  <si>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</si>
  <si>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</si>
  <si>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</si>
  <si>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</si>
  <si>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</si>
  <si>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</si>
  <si>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</si>
  <si>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</si>
  <si>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</si>
  <si>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</si>
  <si>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</si>
  <si>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</si>
  <si>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</si>
  <si>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</si>
  <si>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</si>
  <si>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</si>
  <si>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</si>
  <si>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</si>
  <si>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</si>
  <si>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</si>
  <si>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</si>
  <si>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</si>
  <si>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</si>
  <si>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</si>
  <si>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</si>
  <si>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</si>
  <si>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</si>
  <si>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</si>
  <si>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</si>
  <si>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</si>
  <si>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</si>
  <si>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</si>
  <si>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</si>
  <si>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</si>
  <si>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</si>
  <si>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</si>
  <si>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</si>
  <si>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</si>
  <si>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</si>
  <si>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</si>
  <si>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</si>
  <si>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</si>
  <si>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</si>
  <si>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</si>
  <si>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</si>
  <si>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</si>
  <si>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</si>
  <si>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</si>
  <si>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</si>
  <si>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</si>
  <si>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</si>
  <si>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</si>
  <si>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</si>
  <si>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</si>
  <si>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</si>
  <si>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</si>
  <si>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</si>
  <si>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</si>
  <si>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</si>
  <si>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</si>
  <si>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</si>
  <si>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</si>
  <si>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</si>
  <si>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</si>
  <si>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</si>
  <si>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</si>
  <si>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</si>
  <si>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</si>
  <si>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</si>
  <si>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</si>
  <si>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</si>
  <si>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</si>
  <si>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</si>
  <si>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</si>
  <si>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</si>
  <si>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</si>
  <si>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</si>
  <si>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</si>
  <si>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</si>
  <si>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</si>
  <si>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</si>
  <si>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</si>
  <si>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</si>
  <si>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</si>
  <si>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</si>
  <si>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</si>
  <si>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</si>
  <si>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</si>
  <si>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</si>
  <si>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</si>
  <si>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</si>
  <si>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</si>
  <si>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</si>
  <si>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</si>
  <si>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</si>
  <si>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</si>
  <si>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</si>
  <si>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</si>
  <si>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</si>
  <si>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</si>
  <si>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</si>
  <si>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</si>
  <si>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</si>
  <si>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</si>
  <si>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</si>
  <si>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</si>
  <si>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</si>
  <si>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</si>
  <si>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</si>
  <si>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</si>
  <si>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</si>
  <si>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</si>
  <si>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</si>
  <si>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</si>
  <si>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</si>
  <si>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</si>
  <si>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</si>
  <si>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</si>
  <si>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</si>
  <si>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</si>
  <si>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</si>
  <si>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</si>
  <si>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</si>
  <si>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</si>
  <si>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</si>
  <si>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</si>
  <si>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</si>
  <si>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</si>
  <si>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</si>
  <si>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</si>
  <si>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</si>
  <si>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</si>
  <si>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</si>
  <si>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</si>
  <si>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</si>
  <si>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</si>
  <si>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</si>
  <si>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</si>
  <si>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</si>
  <si>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</si>
  <si>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</si>
  <si>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</si>
  <si>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</si>
  <si>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</si>
  <si>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</si>
  <si>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</si>
  <si>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</si>
  <si>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</si>
  <si>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</si>
  <si>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</si>
  <si>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</si>
  <si>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</si>
  <si>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</si>
  <si>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</si>
  <si>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</si>
  <si>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</si>
  <si>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</si>
  <si>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</si>
  <si>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</si>
  <si>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</si>
  <si>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</si>
  <si>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</si>
  <si>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</si>
  <si>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</si>
  <si>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</si>
  <si>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</si>
  <si>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</si>
  <si>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</si>
  <si>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</si>
  <si>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</si>
  <si>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</si>
  <si>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</si>
  <si>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</si>
  <si>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</si>
  <si>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</si>
  <si>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</si>
  <si>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</si>
  <si>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</si>
  <si>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</si>
  <si>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</si>
  <si>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</si>
  <si>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</si>
  <si>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</si>
  <si>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</si>
  <si>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</si>
  <si>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</si>
  <si>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</si>
  <si>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</si>
  <si>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</si>
  <si>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</si>
  <si>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</si>
  <si>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</si>
  <si>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</si>
  <si>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</si>
  <si>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</si>
  <si>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</si>
  <si>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</si>
  <si>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</si>
  <si>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</si>
  <si>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</si>
  <si>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</si>
  <si>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</si>
  <si>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</si>
  <si>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</si>
  <si>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</si>
  <si>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</si>
  <si>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</si>
  <si>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</si>
  <si>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</si>
  <si>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</si>
  <si>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</si>
  <si>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</si>
  <si>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</si>
  <si>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</si>
  <si>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</si>
  <si>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</si>
  <si>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</si>
  <si>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</si>
  <si>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</si>
  <si>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</si>
  <si>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</si>
  <si>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</si>
  <si>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</si>
  <si>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</si>
  <si>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</si>
  <si>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</si>
  <si>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</si>
  <si>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</si>
  <si>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</si>
  <si>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</si>
  <si>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</si>
  <si>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</si>
  <si>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</si>
  <si>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</si>
  <si>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</si>
  <si>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</si>
  <si>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</si>
  <si>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</si>
  <si>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</si>
  <si>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</si>
  <si>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</si>
  <si>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</si>
  <si>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</si>
  <si>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</si>
  <si>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</si>
  <si>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</si>
  <si>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</si>
  <si>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</si>
  <si>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</si>
  <si>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</si>
  <si>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</si>
  <si>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</si>
  <si>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</si>
  <si>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</si>
  <si>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</si>
  <si>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</si>
  <si>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</si>
  <si>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</si>
  <si>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</si>
  <si>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</si>
  <si>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</si>
  <si>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</si>
  <si>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</si>
  <si>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</si>
  <si>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</si>
  <si>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</si>
  <si>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</si>
  <si>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</si>
  <si>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</si>
  <si>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</si>
  <si>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</si>
  <si>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</si>
  <si>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</si>
  <si>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</si>
  <si>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</si>
  <si>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</si>
  <si>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</si>
  <si>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</si>
  <si>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</si>
  <si>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</si>
  <si>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</si>
  <si>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</si>
  <si>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</si>
  <si>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</si>
  <si>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</si>
  <si>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</si>
  <si>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</si>
  <si>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</si>
  <si>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</si>
  <si>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</si>
  <si>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</si>
  <si>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</si>
  <si>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</si>
  <si>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</si>
  <si>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</si>
  <si>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</si>
  <si>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</si>
  <si>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</si>
  <si>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</si>
  <si>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</si>
  <si>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</si>
  <si>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</si>
  <si>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</si>
  <si>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</si>
  <si>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</si>
  <si>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</si>
  <si>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</si>
  <si>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</si>
  <si>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</si>
  <si>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</si>
  <si>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</si>
  <si>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</si>
  <si>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</si>
  <si>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</si>
  <si>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</si>
  <si>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</si>
  <si>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</si>
  <si>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</si>
  <si>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</si>
  <si>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</si>
  <si>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</si>
  <si>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</si>
  <si>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</si>
  <si>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</si>
  <si>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</si>
  <si>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</si>
  <si>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</si>
  <si>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</si>
  <si>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</si>
  <si>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</si>
  <si>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</si>
  <si>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</si>
  <si>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</si>
  <si>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</si>
  <si>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</si>
  <si>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</si>
  <si>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</si>
  <si>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</si>
  <si>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</si>
  <si>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</si>
  <si>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</si>
  <si>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</si>
  <si>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</si>
  <si>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</si>
  <si>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</si>
  <si>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</si>
  <si>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</si>
  <si>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</si>
  <si>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</si>
  <si>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</si>
  <si>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</si>
  <si>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</si>
  <si>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</si>
  <si>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</si>
  <si>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</si>
  <si>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</si>
  <si>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</si>
  <si>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</si>
  <si>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</si>
  <si>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</si>
  <si>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</si>
  <si>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</si>
  <si>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</si>
  <si>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</si>
  <si>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</si>
  <si>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</si>
  <si>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</si>
  <si>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</si>
  <si>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</si>
  <si>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</si>
  <si>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</si>
  <si>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</si>
  <si>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</si>
  <si>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</si>
  <si>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</si>
  <si>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</si>
  <si>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</si>
  <si>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</si>
  <si>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</si>
  <si>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</si>
  <si>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</si>
  <si>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</si>
  <si>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</si>
  <si>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</si>
  <si>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</si>
  <si>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</si>
  <si>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</si>
  <si>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</si>
  <si>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</si>
  <si>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</si>
  <si>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</si>
  <si>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</si>
  <si>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</si>
  <si>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</si>
  <si>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</si>
  <si>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</si>
  <si>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</si>
  <si>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</si>
  <si>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</si>
  <si>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</si>
  <si>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</si>
  <si>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</si>
  <si>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</si>
  <si>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</si>
  <si>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</si>
  <si>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</si>
  <si>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</si>
  <si>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</si>
  <si>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</si>
  <si>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</si>
  <si>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</si>
  <si>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</si>
  <si>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</si>
  <si>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</si>
  <si>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</si>
  <si>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</si>
  <si>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</si>
  <si>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</si>
  <si>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</si>
  <si>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</si>
  <si>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</si>
  <si>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</si>
  <si>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</si>
  <si>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</si>
  <si>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</si>
  <si>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</si>
  <si>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</si>
  <si>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</si>
  <si>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</si>
  <si>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</si>
  <si>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</si>
  <si>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</si>
  <si>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</si>
  <si>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</si>
  <si>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</si>
  <si>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</si>
  <si>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</si>
  <si>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</si>
  <si>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</si>
  <si>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</si>
  <si>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</si>
  <si>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</si>
  <si>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</si>
  <si>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</si>
  <si>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</si>
  <si>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</si>
  <si>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</si>
  <si>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</si>
  <si>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</si>
  <si>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</si>
  <si>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</si>
  <si>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</si>
  <si>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</si>
  <si>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</si>
  <si>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</si>
  <si>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</si>
  <si>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</si>
  <si>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</si>
  <si>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</si>
  <si>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</si>
  <si>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</si>
  <si>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</si>
  <si>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</si>
  <si>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</si>
  <si>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</si>
  <si>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</si>
  <si>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</si>
  <si>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</si>
  <si>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</si>
  <si>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</si>
  <si>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</si>
  <si>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</si>
  <si>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</si>
  <si>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</si>
  <si>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</si>
  <si>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</si>
  <si>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</si>
  <si>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</si>
  <si>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</si>
  <si>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</si>
  <si>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</si>
  <si>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</si>
  <si>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</si>
  <si>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</si>
  <si>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</si>
  <si>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</si>
  <si>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</si>
  <si>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</si>
  <si>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</si>
  <si>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</si>
  <si>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</si>
  <si>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</si>
  <si>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</si>
  <si>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</si>
  <si>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</si>
  <si>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</si>
  <si>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</si>
  <si>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</si>
  <si>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</si>
  <si>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</si>
  <si>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</si>
  <si>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</si>
  <si>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</si>
  <si>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</si>
  <si>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</si>
  <si>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</si>
  <si>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</si>
  <si>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</si>
  <si>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</si>
  <si>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</si>
  <si>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</si>
  <si>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</si>
  <si>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</si>
  <si>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</si>
  <si>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</si>
  <si>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</si>
  <si>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</si>
  <si>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</si>
  <si>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</si>
  <si>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</si>
  <si>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</si>
  <si>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</si>
  <si>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</si>
  <si>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</si>
  <si>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</si>
  <si>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</si>
  <si>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</si>
  <si>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</si>
  <si>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</si>
  <si>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</si>
  <si>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</si>
  <si>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</si>
  <si>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</si>
  <si>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</si>
  <si>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</si>
  <si>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</si>
  <si>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</si>
  <si>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</si>
  <si>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</si>
  <si>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</si>
  <si>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</si>
  <si>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</si>
  <si>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</si>
  <si>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</si>
  <si>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</si>
  <si>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</si>
  <si>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</si>
  <si>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</si>
  <si>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</si>
  <si>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</si>
  <si>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</si>
  <si>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</si>
  <si>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</si>
  <si>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</si>
  <si>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</si>
  <si>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</si>
  <si>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</si>
  <si>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</si>
  <si>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</si>
  <si>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</si>
  <si>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</si>
  <si>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</si>
  <si>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</si>
  <si>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</si>
  <si>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</si>
  <si>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</si>
  <si>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</si>
  <si>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</si>
  <si>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</si>
  <si>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</si>
  <si>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</si>
  <si>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</si>
  <si>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</si>
  <si>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</si>
  <si>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</si>
  <si>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</si>
  <si>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</si>
  <si>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</si>
  <si>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</si>
  <si>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</si>
  <si>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</si>
  <si>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</si>
  <si>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</si>
  <si>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</si>
  <si>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</si>
  <si>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</si>
  <si>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</si>
  <si>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</si>
  <si>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</si>
  <si>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</si>
  <si>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</si>
  <si>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</si>
  <si>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</si>
  <si>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</si>
  <si>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</si>
  <si>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</si>
  <si>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</si>
  <si>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</si>
  <si>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</si>
  <si>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</si>
  <si>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</si>
  <si>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</si>
  <si>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</si>
  <si>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</si>
  <si>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</si>
  <si>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</si>
  <si>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</si>
  <si>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</si>
  <si>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</si>
  <si>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</si>
  <si>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</si>
  <si>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</si>
  <si>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</si>
  <si>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</si>
  <si>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</si>
  <si>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</si>
  <si>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</si>
  <si>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</si>
  <si>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</si>
  <si>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</si>
  <si>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</si>
  <si>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</si>
  <si>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</si>
  <si>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</si>
  <si>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</si>
  <si>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</si>
  <si>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</si>
  <si>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</si>
  <si>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</si>
  <si>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</si>
  <si>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</si>
  <si>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</si>
  <si>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</si>
  <si>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</si>
  <si>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</si>
  <si>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</si>
  <si>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</si>
  <si>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</si>
  <si>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</si>
  <si>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</si>
  <si>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</si>
  <si>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</si>
  <si>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</si>
  <si>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</si>
  <si>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</si>
  <si>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</si>
  <si>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</si>
  <si>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</si>
  <si>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</si>
  <si>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</si>
  <si>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</si>
  <si>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</si>
  <si>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</si>
  <si>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</si>
  <si>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</si>
  <si>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</si>
  <si>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</si>
  <si>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</si>
  <si>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</si>
  <si>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</si>
  <si>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</si>
  <si>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</si>
  <si>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</si>
  <si>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</si>
  <si>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</si>
  <si>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</si>
  <si>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</si>
  <si>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</si>
  <si>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</si>
  <si>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</si>
  <si>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</si>
  <si>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</si>
  <si>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</si>
  <si>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</si>
  <si>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</si>
  <si>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</si>
  <si>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</si>
  <si>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</si>
  <si>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</si>
  <si>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</si>
  <si>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</si>
  <si>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</si>
  <si>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</si>
  <si>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</si>
  <si>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</si>
  <si>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</si>
  <si>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</si>
  <si>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</si>
  <si>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</si>
  <si>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</si>
  <si>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</si>
  <si>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</si>
  <si>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</si>
  <si>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</si>
  <si>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</si>
  <si>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</si>
  <si>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</si>
  <si>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</si>
  <si>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</si>
  <si>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</si>
  <si>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</si>
  <si>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</si>
  <si>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</si>
  <si>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</si>
  <si>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</si>
  <si>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</si>
  <si>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</si>
  <si>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</si>
  <si>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</si>
  <si>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</si>
  <si>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</si>
  <si>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</si>
  <si>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</si>
  <si>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</si>
  <si>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</si>
  <si>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</si>
  <si>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</si>
  <si>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</si>
  <si>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</si>
  <si>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</si>
  <si>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</si>
  <si>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</si>
  <si>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</si>
  <si>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</si>
  <si>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</si>
  <si>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</si>
  <si>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</si>
  <si>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</si>
  <si>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</si>
  <si>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</si>
  <si>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</si>
  <si>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</si>
  <si>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</si>
  <si>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</si>
  <si>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</si>
  <si>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</si>
  <si>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</si>
  <si>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</si>
  <si>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</si>
  <si>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</si>
  <si>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</si>
  <si>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</si>
  <si>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</si>
  <si>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</si>
  <si>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</si>
  <si>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</si>
  <si>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</si>
  <si>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</si>
  <si>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</si>
  <si>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</si>
  <si>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</si>
  <si>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</si>
  <si>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</si>
  <si>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</si>
  <si>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</si>
  <si>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</si>
  <si>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</si>
  <si>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</si>
  <si>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</si>
  <si>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</si>
  <si>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</si>
  <si>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</si>
  <si>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</si>
  <si>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</si>
  <si>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</si>
  <si>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</si>
  <si>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</si>
  <si>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</si>
  <si>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</si>
  <si>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</si>
  <si>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</si>
  <si>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</si>
  <si>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</si>
  <si>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</si>
  <si>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</si>
  <si>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</si>
  <si>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</si>
  <si>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</si>
  <si>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</si>
  <si>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</si>
  <si>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</si>
  <si>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</si>
  <si>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</si>
  <si>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</si>
  <si>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</si>
  <si>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</si>
  <si>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</si>
  <si>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</si>
  <si>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</si>
  <si>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</si>
  <si>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</si>
  <si>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</si>
  <si>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</si>
  <si>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</si>
  <si>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</si>
  <si>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</si>
  <si>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</si>
  <si>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</si>
  <si>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</si>
  <si>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</si>
  <si>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</si>
  <si>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</si>
  <si>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</si>
  <si>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</si>
  <si>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</si>
  <si>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</si>
  <si>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</si>
  <si>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</si>
  <si>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</si>
  <si>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</si>
  <si>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</si>
  <si>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</si>
  <si>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</si>
  <si>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</si>
  <si>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</si>
  <si>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</si>
  <si>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</si>
  <si>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</si>
  <si>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</si>
  <si>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</si>
  <si>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</si>
  <si>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</si>
  <si>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</si>
  <si>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</si>
  <si>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</si>
  <si>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</si>
  <si>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</si>
  <si>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</si>
  <si>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</si>
  <si>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</si>
  <si>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</si>
  <si>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</si>
  <si>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</si>
  <si>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</si>
  <si>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</si>
  <si>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</si>
  <si>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</si>
  <si>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</si>
  <si>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</si>
  <si>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</si>
  <si>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</si>
  <si>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</si>
  <si>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</si>
  <si>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</si>
  <si>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</si>
  <si>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</si>
  <si>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</si>
  <si>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</si>
  <si>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</si>
  <si>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</si>
  <si>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</si>
  <si>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</si>
  <si>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</si>
  <si>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</si>
  <si>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</si>
  <si>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</si>
  <si>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</si>
  <si>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</si>
  <si>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</si>
  <si>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</si>
  <si>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</si>
  <si>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</si>
  <si>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</si>
  <si>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</si>
  <si>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</si>
  <si>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</si>
  <si>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</si>
  <si>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</si>
  <si>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</si>
  <si>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</si>
  <si>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</si>
  <si>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</si>
  <si>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</si>
  <si>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</si>
  <si>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</si>
  <si>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</si>
  <si>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</si>
  <si>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</si>
  <si>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</si>
  <si>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</si>
  <si>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</si>
  <si>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</si>
  <si>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</si>
  <si>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</si>
  <si>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</si>
  <si>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</si>
  <si>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</si>
  <si>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</si>
  <si>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</si>
  <si>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</si>
  <si>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</si>
  <si>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</si>
  <si>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</si>
  <si>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</si>
  <si>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</si>
  <si>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</si>
  <si>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</si>
  <si>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</si>
  <si>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</si>
  <si>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</si>
  <si>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</si>
  <si>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</si>
  <si>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</si>
  <si>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</si>
  <si>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</si>
  <si>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</si>
  <si>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</si>
  <si>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</si>
  <si>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</si>
  <si>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</si>
  <si>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</si>
  <si>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</si>
  <si>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</si>
  <si>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</si>
  <si>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</si>
  <si>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</si>
  <si>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</si>
  <si>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</si>
  <si>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</si>
  <si>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</si>
  <si>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</si>
  <si>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</si>
  <si>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</si>
  <si>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</si>
  <si>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</si>
  <si>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</si>
  <si>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</si>
  <si>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</si>
  <si>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</si>
  <si>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</si>
  <si>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</si>
  <si>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</si>
  <si>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</si>
  <si>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</si>
  <si>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</si>
  <si>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</si>
  <si>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</si>
  <si>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</si>
  <si>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</si>
  <si>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</si>
  <si>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</si>
  <si>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</si>
  <si>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</si>
  <si>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</si>
  <si>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</si>
  <si>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</si>
  <si>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</si>
  <si>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</si>
  <si>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</si>
  <si>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</si>
  <si>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</si>
  <si>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</si>
  <si>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</si>
  <si>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</si>
  <si>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</si>
  <si>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</si>
  <si>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</si>
  <si>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</si>
  <si>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</si>
  <si>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</si>
  <si>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</si>
  <si>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</si>
  <si>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</si>
  <si>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</si>
  <si>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</si>
  <si>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</si>
  <si>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</si>
  <si>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</si>
  <si>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</si>
  <si>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</si>
  <si>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</si>
  <si>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</si>
  <si>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</si>
  <si>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</si>
  <si>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</si>
  <si>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</si>
  <si>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</si>
  <si>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</si>
  <si>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</si>
  <si>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</si>
  <si>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</si>
  <si>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</si>
  <si>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</si>
  <si>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</si>
  <si>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</si>
  <si>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</si>
  <si>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</si>
  <si>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</si>
  <si>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</si>
  <si>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</si>
  <si>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</si>
  <si>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</si>
  <si>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</si>
  <si>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</si>
  <si>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</si>
  <si>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</si>
  <si>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</si>
  <si>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</si>
  <si>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</si>
  <si>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</si>
  <si>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</si>
  <si>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</si>
  <si>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</si>
  <si>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</si>
  <si>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</si>
  <si>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</si>
  <si>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</si>
  <si>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</si>
  <si>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</si>
  <si>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</si>
  <si>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</si>
  <si>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</si>
  <si>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</si>
  <si>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</si>
  <si>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</si>
  <si>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</si>
  <si>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</si>
  <si>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</si>
  <si>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</si>
  <si>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</si>
  <si>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</si>
  <si>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</si>
  <si>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</si>
  <si>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</si>
  <si>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</si>
  <si>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</si>
  <si>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</si>
  <si>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</si>
  <si>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</si>
  <si>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</si>
  <si>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</si>
  <si>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</si>
  <si>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</si>
  <si>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</si>
  <si>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</si>
  <si>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</si>
  <si>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</si>
  <si>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</si>
  <si>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</si>
  <si>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</si>
  <si>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</si>
  <si>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</si>
  <si>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</si>
  <si>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</si>
  <si>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</si>
  <si>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</si>
  <si>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</si>
  <si>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</si>
  <si>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</si>
  <si>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</si>
  <si>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</si>
  <si>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</si>
  <si>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</si>
  <si>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</si>
  <si>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</si>
  <si>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</si>
  <si>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</si>
  <si>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</si>
  <si>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</si>
  <si>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</si>
  <si>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</si>
  <si>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</si>
  <si>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</si>
  <si>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</si>
  <si>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</si>
  <si>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</si>
  <si>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</si>
  <si>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</si>
  <si>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</si>
  <si>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</si>
  <si>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</si>
  <si>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</si>
  <si>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</si>
  <si>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</si>
  <si>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</si>
  <si>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</si>
  <si>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</si>
  <si>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</si>
  <si>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</si>
  <si>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</si>
  <si>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</si>
  <si>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</si>
  <si>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</si>
  <si>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</si>
  <si>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</si>
  <si>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</si>
  <si>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</si>
  <si>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</si>
  <si>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</si>
  <si>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</si>
  <si>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</si>
  <si>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</si>
  <si>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</si>
  <si>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</si>
  <si>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</si>
  <si>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</si>
  <si>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</si>
  <si>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</si>
  <si>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</si>
  <si>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</si>
  <si>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</si>
  <si>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</si>
  <si>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</si>
  <si>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</si>
  <si>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</si>
  <si>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</si>
  <si>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</si>
  <si>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</si>
  <si>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</si>
  <si>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</si>
  <si>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</si>
  <si>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</si>
  <si>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</si>
  <si>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</si>
  <si>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</si>
  <si>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</si>
  <si>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</si>
  <si>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</si>
  <si>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</si>
  <si>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</si>
  <si>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</si>
  <si>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</si>
  <si>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</si>
  <si>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</si>
  <si>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</si>
  <si>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</si>
  <si>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</si>
  <si>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</si>
  <si>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</si>
  <si>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</si>
  <si>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</si>
  <si>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</si>
  <si>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</si>
  <si>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</si>
  <si>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</si>
  <si>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</si>
  <si>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</si>
  <si>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</si>
  <si>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</si>
  <si>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</si>
  <si>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</si>
  <si>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</si>
  <si>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</si>
  <si>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</si>
  <si>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</si>
  <si>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</si>
  <si>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</si>
  <si>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</si>
  <si>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</si>
  <si>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</si>
  <si>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</si>
  <si>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</si>
  <si>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</si>
  <si>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</si>
  <si>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</si>
  <si>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</si>
  <si>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</si>
  <si>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</si>
  <si>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</si>
  <si>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</si>
  <si>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</si>
  <si>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</si>
  <si>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</si>
  <si>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</si>
  <si>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</si>
  <si>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</si>
  <si>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</si>
  <si>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</si>
  <si>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</si>
  <si>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</si>
  <si>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</si>
  <si>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</si>
  <si>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</si>
  <si>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</si>
  <si>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</si>
  <si>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</si>
  <si>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</si>
  <si>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</si>
  <si>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</si>
  <si>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</si>
  <si>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</si>
  <si>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</si>
  <si>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</si>
  <si>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</si>
  <si>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</si>
  <si>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</si>
  <si>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</si>
  <si>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</si>
  <si>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</si>
  <si>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</si>
  <si>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</si>
  <si>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</si>
  <si>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</si>
  <si>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</si>
  <si>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</si>
  <si>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</si>
  <si>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</si>
  <si>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</si>
  <si>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</si>
  <si>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</si>
  <si>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</si>
  <si>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</si>
  <si>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</si>
  <si>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</si>
  <si>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</si>
  <si>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</si>
  <si>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</si>
  <si>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</si>
  <si>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</si>
  <si>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</si>
  <si>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</si>
  <si>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</si>
  <si>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</si>
  <si>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</si>
  <si>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</si>
  <si>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</si>
  <si>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</si>
  <si>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</si>
  <si>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</si>
  <si>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</si>
  <si>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</si>
  <si>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</si>
  <si>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</si>
  <si>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</si>
  <si>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</si>
  <si>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</si>
  <si>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</si>
  <si>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</si>
  <si>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</si>
  <si>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</si>
  <si>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</si>
  <si>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</si>
  <si>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</si>
  <si>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</si>
  <si>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</si>
  <si>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</si>
  <si>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</si>
  <si>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</si>
  <si>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</si>
  <si>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</si>
  <si>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</si>
  <si>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</si>
  <si>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</si>
  <si>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</si>
  <si>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</si>
  <si>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</si>
  <si>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</si>
  <si>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</si>
  <si>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</si>
  <si>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</si>
  <si>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</si>
  <si>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</si>
  <si>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</si>
  <si>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</si>
  <si>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</si>
  <si>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</si>
  <si>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</si>
  <si>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</si>
  <si>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</si>
  <si>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</si>
  <si>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</si>
  <si>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</si>
  <si>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</si>
  <si>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</si>
  <si>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</si>
  <si>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</si>
  <si>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</si>
  <si>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</si>
  <si>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</si>
  <si>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</si>
  <si>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</si>
  <si>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</si>
  <si>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</si>
  <si>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</si>
  <si>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</si>
  <si>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</si>
  <si>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</si>
  <si>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</si>
  <si>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</si>
  <si>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</si>
  <si>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</si>
  <si>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</si>
  <si>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</si>
  <si>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</si>
  <si>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</si>
  <si>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</si>
  <si>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</si>
  <si>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</si>
  <si>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</si>
  <si>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</si>
  <si>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</si>
  <si>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</si>
  <si>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</si>
  <si>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</si>
  <si>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</si>
  <si>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</si>
  <si>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</si>
  <si>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</si>
  <si>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</si>
  <si>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</si>
  <si>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</si>
  <si>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</si>
  <si>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</si>
  <si>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</si>
  <si>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</si>
  <si>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</si>
  <si>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</si>
  <si>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</si>
  <si>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</si>
  <si>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</si>
  <si>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</si>
  <si>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</si>
  <si>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</si>
  <si>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</si>
  <si>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</si>
  <si>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</si>
  <si>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</si>
  <si>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</si>
  <si>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</si>
  <si>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</si>
  <si>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</si>
  <si>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</si>
  <si>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</si>
  <si>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</si>
  <si>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</si>
  <si>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</si>
  <si>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</si>
  <si>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</si>
  <si>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</si>
  <si>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</si>
  <si>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</si>
  <si>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</si>
  <si>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</si>
  <si>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</si>
  <si>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</si>
  <si>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</si>
  <si>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</si>
  <si>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</si>
  <si>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</si>
  <si>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</si>
  <si>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</si>
  <si>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</si>
  <si>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</si>
  <si>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</si>
  <si>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</si>
  <si>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</si>
  <si>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</si>
  <si>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</si>
  <si>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</si>
  <si>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</si>
  <si>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</si>
  <si>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</si>
  <si>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</si>
  <si>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</si>
  <si>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</si>
  <si>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</si>
  <si>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</si>
  <si>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</si>
  <si>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</si>
  <si>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</si>
  <si>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</si>
  <si>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</si>
  <si>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</si>
  <si>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</si>
  <si>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</si>
  <si>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</si>
  <si>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</si>
  <si>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</si>
  <si>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</si>
  <si>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</si>
  <si>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</si>
  <si>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</si>
  <si>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</si>
  <si>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</si>
  <si>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</si>
  <si>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</si>
  <si>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</si>
  <si>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</si>
  <si>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</si>
  <si>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</si>
  <si>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</si>
  <si>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</si>
  <si>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</si>
  <si>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</si>
  <si>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</si>
  <si>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</si>
  <si>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</si>
  <si>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</si>
  <si>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</si>
  <si>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</si>
  <si>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</si>
  <si>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</si>
  <si>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</si>
  <si>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</si>
  <si>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</si>
  <si>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</si>
  <si>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</si>
  <si>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</si>
  <si>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</si>
  <si>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</si>
  <si>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</si>
  <si>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</si>
  <si>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</si>
  <si>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</si>
  <si>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</si>
  <si>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</si>
  <si>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</si>
  <si>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</si>
  <si>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</si>
  <si>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</si>
  <si>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</si>
  <si>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</si>
  <si>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</si>
  <si>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</si>
  <si>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</si>
  <si>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</si>
  <si>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</si>
  <si>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</si>
  <si>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</si>
  <si>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</si>
  <si>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</si>
  <si>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</si>
  <si>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</si>
  <si>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</si>
  <si>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</si>
  <si>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</si>
  <si>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</si>
  <si>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</si>
  <si>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</si>
  <si>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</si>
  <si>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</si>
  <si>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</si>
  <si>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</si>
  <si>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</si>
  <si>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</si>
  <si>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</si>
  <si>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</si>
  <si>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</si>
  <si>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</si>
  <si>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</si>
  <si>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</si>
  <si>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</si>
  <si>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</si>
  <si>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</si>
  <si>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</si>
  <si>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</si>
  <si>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</si>
  <si>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</si>
  <si>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</si>
  <si>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</si>
  <si>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</si>
  <si>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</si>
  <si>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</si>
  <si>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</si>
  <si>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</si>
  <si>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</si>
  <si>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</si>
  <si>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</si>
  <si>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</si>
  <si>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</si>
  <si>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</si>
  <si>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</si>
  <si>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</si>
  <si>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</si>
  <si>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</si>
  <si>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</si>
  <si>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</si>
  <si>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</si>
  <si>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</si>
  <si>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</si>
  <si>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</si>
  <si>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</si>
  <si>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</si>
  <si>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</si>
  <si>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</si>
  <si>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</si>
  <si>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</si>
  <si>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</si>
  <si>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</si>
  <si>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</si>
  <si>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</si>
  <si>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</si>
  <si>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</si>
  <si>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</si>
  <si>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</si>
  <si>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</si>
  <si>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</si>
  <si>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</si>
  <si>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</si>
  <si>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</si>
  <si>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</si>
  <si>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</si>
  <si>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</si>
  <si>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</si>
  <si>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</si>
  <si>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</si>
  <si>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</si>
  <si>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</si>
  <si>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</si>
  <si>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</si>
  <si>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</si>
  <si>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</si>
  <si>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</si>
  <si>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</si>
  <si>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</si>
  <si>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</si>
  <si>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</si>
  <si>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</si>
  <si>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</si>
  <si>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</si>
  <si>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</si>
  <si>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</si>
  <si>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</si>
  <si>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</si>
  <si>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</si>
  <si>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</si>
  <si>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</si>
  <si>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</si>
  <si>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</si>
  <si>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</si>
  <si>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</si>
  <si>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</si>
  <si>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</si>
  <si>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</si>
  <si>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</si>
  <si>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</si>
  <si>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</si>
  <si>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</si>
  <si>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</si>
  <si>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</si>
  <si>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</si>
  <si>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</si>
  <si>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</si>
  <si>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</si>
  <si>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</si>
  <si>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</si>
  <si>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</si>
  <si>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</si>
  <si>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</si>
  <si>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</si>
  <si>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</si>
  <si>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</si>
  <si>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</si>
  <si>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</si>
  <si>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</si>
  <si>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</si>
  <si>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</si>
  <si>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</si>
  <si>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</si>
  <si>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</si>
  <si>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</si>
  <si>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</si>
  <si>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</si>
  <si>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</si>
  <si>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</si>
  <si>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</si>
  <si>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</si>
  <si>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</si>
  <si>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</si>
  <si>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</si>
  <si>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</si>
  <si>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</si>
  <si>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</si>
  <si>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</si>
  <si>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</si>
  <si>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</si>
  <si>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</si>
  <si>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</si>
  <si>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</si>
  <si>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</si>
  <si>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</si>
  <si>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</si>
  <si>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</si>
  <si>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</si>
  <si>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</si>
  <si>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</si>
  <si>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</si>
  <si>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</si>
  <si>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</si>
  <si>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</si>
  <si>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</si>
  <si>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</si>
  <si>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</si>
  <si>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</si>
  <si>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</si>
  <si>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</si>
  <si>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</si>
  <si>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</si>
  <si>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</si>
  <si>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</si>
  <si>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</si>
  <si>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</si>
  <si>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</si>
  <si>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</si>
  <si>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</si>
  <si>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</si>
  <si>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</si>
  <si>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</si>
  <si>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</si>
  <si>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</si>
  <si>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</si>
  <si>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</si>
  <si>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</si>
  <si>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</si>
  <si>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</si>
  <si>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</si>
  <si>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</si>
  <si>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</si>
  <si>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</si>
  <si>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</si>
  <si>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</si>
  <si>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</si>
  <si>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</si>
  <si>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</si>
  <si>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</si>
  <si>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</si>
  <si>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</si>
  <si>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</si>
  <si>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</si>
  <si>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</si>
  <si>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</si>
  <si>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</si>
  <si>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</si>
  <si>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</si>
  <si>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</si>
  <si>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</si>
  <si>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</si>
  <si>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</si>
  <si>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</si>
  <si>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</si>
  <si>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</si>
  <si>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</si>
  <si>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</si>
  <si>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</si>
  <si>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</si>
  <si>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</si>
  <si>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</si>
  <si>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</si>
  <si>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</si>
  <si>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</si>
  <si>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</si>
  <si>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</si>
  <si>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</si>
  <si>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</si>
  <si>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</si>
  <si>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</si>
  <si>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</si>
  <si>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</si>
  <si>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</si>
  <si>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</si>
  <si>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</si>
  <si>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</si>
  <si>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</si>
  <si>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</si>
  <si>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</si>
  <si>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</si>
  <si>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</si>
  <si>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</si>
  <si>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</si>
  <si>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</si>
  <si>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</si>
  <si>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</si>
  <si>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</si>
  <si>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</si>
  <si>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</si>
  <si>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</si>
  <si>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</si>
  <si>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</si>
  <si>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</si>
  <si>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</si>
  <si>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</si>
  <si>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</si>
  <si>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</si>
  <si>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</si>
  <si>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</si>
  <si>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</si>
  <si>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</si>
  <si>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</si>
  <si>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</si>
  <si>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</si>
  <si>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</si>
  <si>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</si>
  <si>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</si>
  <si>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</si>
  <si>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</si>
  <si>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</si>
  <si>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</si>
  <si>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</si>
  <si>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</si>
  <si>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</si>
  <si>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</si>
  <si>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</si>
  <si>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</si>
  <si>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</si>
  <si>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</si>
  <si>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</si>
  <si>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</si>
  <si>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</si>
  <si>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</si>
  <si>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</si>
  <si>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</si>
  <si>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</si>
  <si>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</si>
  <si>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</si>
  <si>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</si>
  <si>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</si>
  <si>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</si>
  <si>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</si>
  <si>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</si>
  <si>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</si>
  <si>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</si>
  <si>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</si>
  <si>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</si>
  <si>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</si>
  <si>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</si>
  <si>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</si>
  <si>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</si>
  <si>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</si>
  <si>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</si>
  <si>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</si>
  <si>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</si>
  <si>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</si>
  <si>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</si>
  <si>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</si>
  <si>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</si>
  <si>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</si>
  <si>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</si>
  <si>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</si>
  <si>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</si>
  <si>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</si>
  <si>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</si>
  <si>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</si>
  <si>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</si>
  <si>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</si>
  <si>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</si>
  <si>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</si>
  <si>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</si>
  <si>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</si>
  <si>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</si>
  <si>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</si>
  <si>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</si>
  <si>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</si>
  <si>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</si>
  <si>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</si>
  <si>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</si>
  <si>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</si>
  <si>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</si>
  <si>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</si>
  <si>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</si>
  <si>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</si>
  <si>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</si>
  <si>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</si>
  <si>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</si>
  <si>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</si>
  <si>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</si>
  <si>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</si>
  <si>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</si>
  <si>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</si>
  <si>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</si>
  <si>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</si>
  <si>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</si>
  <si>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</si>
  <si>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</si>
  <si>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</si>
  <si>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</si>
  <si>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</si>
  <si>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</si>
  <si>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</si>
  <si>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</si>
  <si>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</si>
  <si>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</si>
  <si>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</si>
  <si>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</si>
  <si>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</si>
  <si>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</si>
  <si>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</si>
  <si>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</si>
  <si>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</si>
  <si>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</si>
  <si>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</si>
  <si>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</si>
  <si>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</si>
  <si>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</si>
  <si>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</si>
  <si>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</si>
  <si>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</si>
  <si>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</si>
  <si>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</si>
  <si>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</si>
  <si>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</si>
  <si>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</si>
  <si>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</si>
  <si>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</si>
  <si>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</si>
  <si>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</si>
  <si>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</si>
  <si>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</si>
  <si>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</si>
  <si>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</si>
  <si>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</si>
  <si>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</si>
  <si>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</si>
  <si>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</si>
  <si>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</si>
  <si>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</si>
  <si>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</si>
  <si>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</si>
  <si>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</si>
  <si>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</si>
  <si>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</si>
  <si>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</si>
  <si>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</si>
  <si>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</si>
  <si>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</si>
  <si>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</si>
  <si>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</si>
  <si>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</si>
  <si>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</si>
  <si>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</si>
  <si>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</si>
  <si>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</si>
  <si>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</si>
  <si>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</si>
  <si>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</si>
  <si>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</si>
  <si>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</si>
  <si>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</si>
  <si>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</si>
  <si>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</si>
  <si>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</si>
  <si>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</si>
  <si>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</si>
  <si>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</si>
  <si>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</si>
  <si>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</si>
  <si>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</si>
  <si>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</si>
  <si>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</si>
  <si>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</si>
  <si>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</si>
  <si>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</si>
  <si>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</si>
  <si>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</si>
  <si>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</si>
  <si>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</si>
  <si>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</si>
  <si>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</si>
  <si>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</si>
  <si>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</si>
  <si>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</si>
  <si>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</si>
  <si>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</si>
  <si>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</si>
  <si>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</si>
  <si>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</si>
  <si>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</si>
  <si>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</si>
  <si>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</si>
  <si>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</si>
  <si>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</si>
  <si>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</si>
  <si>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</si>
  <si>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</si>
  <si>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</si>
  <si>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</si>
  <si>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</si>
  <si>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</si>
  <si>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</si>
  <si>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</si>
  <si>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</si>
  <si>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</si>
  <si>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</si>
  <si>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</si>
  <si>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</si>
  <si>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</si>
  <si>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</si>
  <si>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</si>
  <si>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</si>
  <si>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</si>
  <si>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</si>
  <si>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</si>
  <si>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</si>
  <si>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</si>
  <si>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</si>
  <si>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</si>
  <si>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</si>
  <si>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</si>
  <si>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</si>
  <si>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</si>
  <si>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</si>
  <si>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</si>
  <si>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</si>
  <si>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</si>
  <si>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</si>
  <si>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</si>
  <si>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</si>
  <si>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</si>
  <si>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</si>
  <si>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</si>
  <si>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</si>
  <si>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</si>
  <si>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</si>
  <si>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</si>
  <si>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</si>
  <si>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</si>
  <si>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</si>
  <si>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</si>
  <si>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</si>
  <si>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</si>
  <si>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</si>
  <si>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</si>
  <si>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</si>
  <si>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</si>
  <si>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</si>
  <si>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</si>
  <si>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</si>
  <si>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</si>
  <si>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</si>
  <si>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</si>
  <si>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</si>
  <si>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</si>
  <si>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</si>
  <si>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</si>
  <si>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</si>
  <si>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</si>
  <si>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</si>
  <si>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</si>
  <si>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</si>
  <si>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</si>
  <si>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</si>
  <si>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</si>
  <si>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</si>
  <si>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</si>
  <si>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</si>
  <si>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</si>
  <si>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</si>
  <si>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</si>
  <si>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</si>
  <si>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</si>
  <si>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</si>
  <si>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</si>
  <si>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</si>
  <si>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</si>
  <si>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</si>
  <si>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</si>
  <si>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</si>
  <si>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</si>
  <si>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</si>
  <si>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</si>
  <si>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</si>
  <si>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</si>
  <si>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</si>
  <si>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</si>
  <si>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</si>
  <si>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</si>
  <si>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</si>
  <si>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</si>
  <si>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</si>
  <si>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</si>
  <si>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</si>
  <si>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</si>
  <si>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</si>
  <si>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</si>
  <si>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</si>
  <si>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</si>
  <si>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</si>
  <si>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</si>
  <si>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</si>
  <si>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</si>
  <si>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</si>
  <si>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</si>
  <si>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</si>
  <si>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</si>
  <si>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</si>
  <si>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</si>
  <si>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</si>
  <si>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</si>
  <si>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</si>
  <si>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</si>
  <si>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</si>
  <si>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</si>
  <si>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</si>
  <si>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</si>
  <si>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</si>
  <si>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</si>
  <si>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</si>
  <si>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</si>
  <si>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</si>
  <si>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</si>
  <si>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</si>
  <si>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</si>
  <si>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</si>
  <si>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</si>
  <si>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</si>
  <si>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</si>
  <si>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</si>
  <si>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</si>
  <si>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</si>
  <si>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</si>
  <si>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</si>
  <si>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</si>
  <si>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</si>
  <si>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</si>
  <si>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</si>
  <si>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</si>
  <si>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</si>
  <si>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</si>
  <si>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</si>
  <si>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</si>
  <si>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</si>
  <si>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</si>
  <si>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</si>
  <si>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</si>
  <si>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</si>
  <si>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</si>
  <si>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</si>
  <si>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</si>
  <si>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</si>
  <si>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</si>
  <si>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</si>
  <si>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</si>
  <si>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</si>
  <si>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</si>
  <si>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</si>
  <si>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</si>
  <si>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</si>
  <si>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</si>
  <si>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</si>
  <si>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</si>
  <si>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</si>
  <si>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</si>
  <si>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</si>
  <si>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</si>
  <si>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</si>
  <si>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</si>
  <si>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</si>
  <si>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</si>
  <si>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</si>
  <si>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</si>
  <si>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</si>
  <si>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</si>
  <si>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</si>
  <si>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</si>
  <si>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</si>
  <si>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</si>
  <si>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</si>
  <si>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</si>
  <si>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</si>
  <si>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</si>
  <si>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</si>
  <si>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</si>
  <si>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</si>
  <si>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</si>
  <si>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</si>
  <si>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</si>
  <si>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</si>
  <si>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</si>
  <si>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</si>
  <si>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</si>
  <si>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</si>
  <si>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</si>
  <si>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</si>
  <si>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</si>
  <si>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</si>
  <si>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</si>
  <si>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</si>
  <si>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</si>
  <si>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</si>
  <si>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</si>
  <si>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</si>
  <si>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</si>
  <si>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</si>
  <si>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</si>
  <si>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</si>
  <si>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</si>
  <si>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</si>
  <si>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</si>
  <si>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</si>
  <si>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</si>
  <si>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</si>
  <si>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</si>
  <si>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</si>
  <si>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</si>
  <si>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</si>
  <si>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</si>
  <si>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</si>
  <si>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</si>
  <si>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</si>
  <si>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</si>
  <si>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</si>
  <si>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</si>
  <si>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</si>
  <si>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</si>
  <si>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</si>
  <si>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</si>
  <si>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</si>
  <si>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</si>
  <si>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</si>
  <si>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</si>
  <si>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</si>
  <si>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</si>
  <si>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</si>
  <si>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</si>
  <si>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</si>
  <si>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</si>
  <si>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</si>
  <si>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</si>
  <si>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</si>
  <si>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</si>
  <si>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</si>
  <si>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</si>
  <si>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</si>
  <si>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</si>
  <si>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</si>
  <si>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</si>
  <si>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</si>
  <si>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</si>
  <si>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</si>
  <si>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</si>
  <si>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</si>
  <si>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</si>
  <si>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</si>
  <si>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</si>
  <si>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</si>
  <si>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</si>
  <si>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</si>
  <si>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</si>
  <si>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</si>
  <si>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</si>
  <si>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</si>
  <si>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</si>
  <si>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</si>
  <si>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</si>
  <si>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</si>
  <si>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</si>
  <si>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</si>
  <si>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</si>
  <si>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</si>
  <si>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</si>
  <si>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</si>
  <si>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</si>
  <si>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</si>
  <si>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</si>
  <si>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</si>
  <si>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</si>
  <si>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</si>
  <si>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</si>
  <si>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</si>
  <si>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</si>
  <si>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</si>
  <si>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</si>
  <si>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</si>
  <si>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</si>
  <si>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</si>
  <si>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</si>
  <si>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</si>
  <si>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</si>
  <si>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</si>
  <si>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</si>
  <si>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</si>
  <si>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</si>
  <si>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</si>
  <si>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</si>
  <si>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</si>
  <si>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</si>
  <si>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</si>
  <si>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</si>
  <si>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</si>
  <si>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</si>
  <si>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</si>
  <si>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</si>
  <si>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</si>
  <si>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</si>
  <si>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</si>
  <si>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</si>
  <si>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</si>
  <si>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</si>
  <si>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</si>
  <si>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</si>
  <si>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</si>
  <si>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</si>
  <si>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</si>
  <si>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</si>
  <si>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</si>
  <si>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</si>
  <si>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</si>
  <si>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</si>
  <si>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</si>
  <si>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</si>
  <si>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</si>
  <si>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</si>
  <si>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</si>
  <si>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</si>
  <si>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</si>
  <si>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</si>
  <si>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</si>
  <si>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</si>
  <si>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</si>
  <si>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</si>
  <si>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</si>
  <si>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</si>
  <si>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</si>
  <si>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</si>
  <si>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</si>
  <si>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</si>
  <si>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</si>
  <si>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</si>
  <si>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</si>
  <si>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</si>
  <si>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</si>
  <si>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</si>
  <si>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</si>
  <si>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</si>
  <si>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</si>
  <si>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</si>
  <si>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</si>
  <si>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</si>
  <si>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</si>
  <si>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</si>
  <si>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</si>
  <si>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</si>
  <si>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</si>
  <si>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</si>
  <si>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</si>
  <si>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</si>
  <si>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</si>
  <si>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</si>
  <si>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</si>
  <si>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</si>
  <si>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</si>
  <si>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</si>
  <si>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</si>
  <si>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</si>
  <si>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</si>
  <si>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</si>
  <si>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</si>
  <si>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</si>
  <si>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</si>
  <si>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</si>
  <si>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</si>
  <si>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</si>
  <si>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</si>
  <si>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</si>
  <si>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</si>
  <si>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</si>
  <si>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</si>
  <si>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</si>
  <si>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</si>
  <si>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</si>
  <si>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</si>
  <si>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</si>
  <si>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</si>
  <si>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</si>
  <si>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</si>
  <si>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</si>
  <si>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</si>
  <si>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</si>
  <si>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</si>
  <si>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</si>
  <si>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</si>
  <si>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</si>
  <si>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</si>
  <si>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</si>
  <si>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</si>
  <si>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</si>
  <si>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</si>
  <si>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</si>
  <si>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</si>
  <si>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</si>
  <si>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</si>
  <si>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</si>
  <si>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</si>
  <si>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</si>
  <si>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</si>
  <si>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</si>
  <si>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</si>
  <si>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</si>
  <si>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</si>
  <si>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</si>
  <si>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</si>
  <si>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</si>
  <si>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</si>
  <si>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</si>
  <si>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</si>
  <si>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</si>
  <si>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</si>
  <si>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</si>
  <si>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</si>
  <si>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</si>
  <si>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</si>
  <si>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</si>
  <si>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</si>
  <si>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</si>
  <si>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</si>
  <si>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</si>
  <si>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</si>
  <si>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</si>
  <si>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</si>
  <si>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</si>
  <si>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</si>
  <si>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</si>
  <si>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</si>
  <si>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</si>
  <si>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</si>
  <si>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</si>
  <si>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</si>
  <si>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</si>
  <si>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</si>
  <si>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</si>
  <si>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</si>
  <si>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</si>
  <si>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</si>
  <si>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</si>
  <si>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</si>
  <si>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</si>
  <si>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</si>
  <si>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</si>
  <si>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</si>
  <si>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</si>
  <si>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</si>
  <si>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</si>
  <si>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</si>
  <si>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</si>
  <si>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</si>
  <si>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</si>
  <si>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</si>
  <si>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</si>
  <si>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</si>
  <si>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</si>
  <si>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</si>
  <si>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</si>
  <si>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</si>
  <si>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</si>
  <si>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</si>
  <si>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</si>
  <si>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</si>
  <si>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</si>
  <si>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</si>
  <si>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</si>
  <si>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</si>
  <si>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</si>
  <si>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</si>
  <si>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</si>
  <si>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</si>
  <si>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</si>
  <si>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</si>
  <si>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</si>
  <si>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</si>
  <si>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</si>
  <si>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</si>
  <si>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</si>
  <si>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</si>
  <si>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</si>
  <si>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</si>
  <si>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</si>
  <si>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</si>
  <si>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</si>
  <si>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</si>
  <si>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</si>
  <si>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</si>
  <si>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</si>
  <si>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</si>
  <si>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</si>
  <si>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</si>
  <si>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</si>
  <si>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</si>
  <si>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</si>
  <si>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</si>
  <si>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</si>
  <si>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</si>
  <si>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</si>
  <si>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</si>
  <si>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</si>
  <si>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</si>
  <si>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</si>
  <si>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</si>
  <si>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</si>
  <si>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</si>
  <si>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</si>
  <si>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</si>
  <si>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</si>
  <si>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</si>
  <si>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</si>
  <si>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</si>
  <si>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</si>
  <si>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</si>
  <si>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</si>
  <si>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</si>
  <si>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</si>
  <si>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</si>
  <si>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</si>
  <si>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</si>
  <si>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</si>
  <si>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</si>
  <si>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</si>
  <si>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</si>
  <si>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</si>
  <si>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</si>
  <si>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</si>
  <si>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</si>
  <si>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</si>
  <si>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</si>
  <si>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</si>
  <si>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</si>
  <si>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</si>
  <si>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</si>
  <si>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</si>
  <si>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</si>
  <si>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</si>
  <si>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</si>
  <si>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</si>
  <si>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</si>
  <si>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</si>
  <si>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</si>
  <si>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</si>
  <si>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</si>
  <si>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</si>
  <si>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</si>
  <si>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</si>
  <si>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</si>
  <si>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</si>
  <si>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</si>
  <si>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</si>
  <si>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</si>
  <si>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</si>
  <si>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</si>
  <si>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</si>
  <si>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</si>
  <si>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</si>
  <si>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</si>
  <si>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</si>
  <si>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</si>
  <si>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</si>
  <si>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</si>
  <si>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</si>
  <si>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</si>
  <si>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</si>
  <si>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</si>
  <si>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</si>
  <si>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</si>
  <si>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</si>
  <si>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</si>
  <si>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</si>
  <si>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</si>
  <si>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</si>
  <si>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</si>
  <si>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</si>
  <si>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</si>
  <si>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</si>
  <si>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</si>
  <si>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</si>
  <si>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</si>
  <si>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</si>
  <si>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</si>
  <si>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</si>
  <si>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</si>
  <si>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</si>
  <si>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</si>
  <si>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</si>
  <si>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</si>
  <si>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</si>
  <si>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</si>
  <si>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</si>
  <si>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</si>
  <si>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</si>
  <si>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</si>
  <si>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</si>
  <si>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</si>
  <si>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</si>
  <si>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</si>
  <si>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</si>
  <si>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</si>
  <si>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</si>
  <si>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</si>
  <si>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</si>
  <si>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</si>
  <si>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</si>
  <si>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</si>
  <si>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</si>
  <si>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</si>
  <si>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</si>
  <si>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</si>
  <si>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</si>
  <si>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</si>
  <si>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</si>
  <si>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</si>
  <si>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</si>
  <si>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</si>
  <si>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</si>
  <si>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</si>
  <si>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</si>
  <si>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</si>
  <si>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</si>
  <si>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</si>
  <si>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</si>
  <si>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</si>
  <si>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</si>
  <si>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</si>
  <si>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</si>
  <si>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</si>
  <si>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</si>
  <si>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</si>
  <si>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</si>
  <si>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</si>
  <si>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</si>
  <si>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</si>
  <si>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</si>
  <si>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</si>
  <si>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</si>
  <si>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</si>
  <si>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</si>
  <si>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</si>
  <si>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</si>
  <si>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</si>
  <si>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</si>
  <si>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</si>
  <si>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</si>
  <si>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</si>
  <si>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</si>
  <si>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</si>
  <si>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</si>
  <si>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</si>
  <si>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</si>
  <si>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</si>
  <si>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</si>
  <si>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</si>
  <si>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</si>
  <si>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</si>
  <si>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</si>
  <si>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</si>
  <si>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</si>
  <si>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</si>
  <si>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</si>
  <si>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</si>
  <si>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</si>
  <si>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</si>
  <si>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</si>
  <si>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</si>
  <si>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</si>
  <si>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</si>
  <si>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</si>
  <si>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</si>
  <si>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</si>
  <si>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</si>
  <si>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</si>
  <si>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</si>
  <si>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</si>
  <si>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</si>
  <si>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</si>
  <si>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</si>
  <si>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</si>
  <si>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</si>
  <si>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</si>
  <si>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</si>
  <si>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</si>
  <si>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</si>
  <si>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</si>
  <si>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</si>
  <si>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</si>
  <si>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</si>
  <si>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</si>
  <si>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</si>
  <si>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</si>
  <si>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</si>
  <si>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</si>
  <si>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</si>
  <si>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</si>
  <si>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</si>
  <si>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</si>
  <si>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</si>
  <si>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</si>
  <si>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</si>
  <si>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</si>
  <si>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</si>
  <si>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</si>
  <si>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</si>
  <si>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</si>
  <si>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</si>
  <si>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</si>
  <si>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</si>
  <si>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</si>
  <si>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</si>
  <si>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</si>
  <si>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</si>
  <si>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</si>
  <si>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</si>
  <si>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</si>
  <si>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</si>
  <si>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</si>
  <si>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</si>
  <si>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</si>
  <si>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</si>
  <si>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</si>
  <si>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</si>
  <si>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</si>
  <si>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</si>
  <si>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</si>
  <si>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</si>
  <si>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</si>
  <si>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</si>
  <si>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</si>
  <si>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</si>
  <si>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</si>
  <si>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</si>
  <si>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</si>
  <si>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</si>
  <si>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</si>
  <si>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</si>
  <si>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</si>
  <si>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</si>
  <si>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</si>
  <si>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</si>
  <si>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</si>
  <si>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</si>
  <si>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</si>
  <si>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</si>
  <si>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</si>
  <si>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</si>
  <si>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</si>
  <si>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</si>
  <si>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</si>
  <si>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</si>
  <si>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</si>
  <si>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</si>
  <si>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</si>
  <si>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</si>
  <si>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</si>
  <si>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</si>
  <si>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</si>
  <si>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</si>
  <si>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</si>
  <si>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</si>
  <si>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</si>
  <si>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</si>
  <si>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</si>
  <si>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</si>
  <si>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</si>
  <si>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</si>
  <si>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</si>
  <si>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</si>
  <si>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</si>
  <si>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</si>
  <si>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</si>
  <si>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</si>
  <si>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</si>
  <si>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</si>
  <si>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</si>
  <si>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</si>
  <si>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</si>
  <si>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</si>
  <si>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</si>
  <si>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</si>
  <si>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</si>
  <si>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</si>
  <si>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</si>
  <si>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</si>
  <si>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</si>
  <si>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</si>
  <si>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</si>
  <si>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</si>
  <si>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</si>
  <si>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</si>
  <si>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</si>
  <si>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</si>
  <si>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</si>
  <si>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</si>
  <si>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</si>
  <si>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</si>
  <si>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</si>
  <si>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</si>
  <si>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</si>
  <si>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</si>
  <si>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</si>
  <si>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</si>
  <si>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</si>
  <si>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</si>
  <si>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</si>
  <si>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</si>
  <si>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</si>
  <si>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</si>
  <si>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</si>
  <si>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</si>
  <si>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</si>
  <si>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</si>
  <si>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</si>
  <si>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</si>
  <si>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</si>
  <si>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</si>
  <si>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</si>
  <si>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</si>
  <si>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</si>
  <si>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</si>
  <si>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</si>
  <si>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</si>
  <si>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</si>
  <si>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</si>
  <si>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</si>
  <si>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</si>
  <si>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</si>
  <si>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</si>
  <si>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</si>
  <si>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</si>
  <si>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</si>
  <si>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</si>
  <si>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</si>
  <si>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</si>
  <si>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</si>
  <si>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</si>
  <si>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</si>
  <si>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</si>
  <si>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</si>
  <si>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</si>
  <si>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</si>
  <si>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</si>
  <si>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</si>
  <si>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</si>
  <si>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</si>
  <si>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</si>
  <si>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</si>
  <si>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</si>
  <si>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</si>
  <si>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</si>
  <si>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</si>
  <si>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</si>
  <si>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</si>
  <si>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</si>
  <si>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</si>
  <si>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</si>
  <si>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</si>
  <si>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</si>
  <si>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</si>
  <si>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</si>
  <si>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</si>
  <si>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</si>
  <si>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</si>
  <si>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</si>
  <si>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</si>
  <si>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</si>
  <si>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</si>
  <si>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</si>
  <si>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</si>
  <si>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</si>
  <si>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</si>
  <si>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</si>
  <si>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</si>
  <si>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</si>
  <si>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</si>
  <si>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</si>
  <si>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</si>
  <si>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</si>
  <si>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</si>
  <si>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</si>
  <si>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</si>
  <si>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</si>
  <si>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</si>
  <si>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</si>
  <si>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</si>
  <si>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</si>
  <si>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</si>
  <si>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</si>
  <si>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</si>
  <si>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</si>
  <si>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</si>
  <si>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</si>
  <si>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</si>
  <si>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</si>
  <si>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</si>
  <si>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</si>
  <si>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</si>
  <si>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</si>
  <si>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</si>
  <si>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</si>
  <si>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</si>
  <si>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</si>
  <si>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</si>
  <si>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</si>
  <si>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</si>
  <si>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</si>
  <si>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</si>
  <si>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</si>
  <si>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</si>
  <si>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</si>
  <si>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</si>
  <si>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</si>
  <si>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</si>
  <si>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</si>
  <si>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</si>
  <si>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</si>
  <si>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</si>
  <si>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</si>
  <si>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</si>
  <si>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</si>
  <si>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</si>
  <si>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</si>
  <si>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</si>
  <si>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</si>
  <si>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</si>
  <si>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</si>
  <si>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</si>
  <si>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</si>
  <si>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</si>
  <si>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</si>
  <si>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</si>
  <si>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</si>
  <si>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</si>
  <si>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</si>
  <si>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</si>
  <si>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</si>
  <si>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</si>
  <si>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</si>
  <si>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</si>
  <si>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</si>
  <si>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</si>
  <si>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</si>
  <si>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</si>
  <si>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</si>
  <si>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</si>
  <si>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</si>
  <si>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</si>
  <si>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</si>
  <si>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</si>
  <si>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</si>
  <si>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</si>
  <si>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</si>
  <si>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</si>
  <si>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</si>
  <si>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</si>
  <si>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</si>
  <si>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</si>
  <si>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</si>
  <si>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</si>
  <si>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</si>
  <si>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</si>
  <si>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</si>
  <si>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</si>
  <si>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</si>
  <si>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</si>
  <si>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</si>
  <si>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</si>
  <si>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</si>
  <si>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</si>
  <si>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</si>
  <si>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</si>
  <si>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</si>
  <si>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</si>
  <si>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</si>
  <si>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</si>
  <si>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</si>
  <si>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</si>
  <si>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</si>
  <si>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</si>
  <si>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</si>
  <si>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</si>
  <si>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</si>
  <si>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</si>
  <si>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</si>
  <si>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</si>
  <si>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</si>
  <si>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</si>
  <si>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</si>
  <si>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</si>
  <si>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</si>
  <si>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</si>
  <si>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</si>
  <si>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</si>
  <si>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</si>
  <si>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</si>
  <si>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</si>
  <si>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</si>
  <si>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</si>
  <si>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</si>
  <si>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</si>
  <si>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</si>
  <si>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</si>
  <si>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</si>
  <si>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</si>
  <si>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</si>
  <si>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</si>
  <si>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</si>
  <si>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</si>
  <si>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</si>
  <si>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</si>
  <si>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</si>
  <si>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</si>
  <si>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</si>
  <si>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</si>
  <si>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</si>
  <si>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</si>
  <si>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</si>
  <si>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</si>
  <si>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</si>
  <si>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</si>
  <si>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</si>
  <si>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</si>
  <si>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</si>
  <si>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</si>
  <si>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</si>
  <si>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</si>
  <si>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</si>
  <si>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</si>
  <si>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</si>
  <si>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</si>
  <si>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</si>
  <si>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</si>
  <si>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</si>
  <si>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</si>
  <si>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</si>
  <si>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</si>
  <si>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</si>
  <si>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</si>
  <si>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</si>
  <si>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</si>
  <si>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</si>
  <si>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</si>
  <si>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</si>
  <si>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</si>
  <si>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</si>
  <si>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</si>
  <si>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</si>
  <si>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</si>
  <si>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</si>
  <si>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</si>
  <si>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</si>
  <si>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</si>
  <si>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</si>
  <si>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</si>
  <si>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</si>
  <si>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</si>
  <si>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</si>
  <si>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</si>
  <si>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</si>
  <si>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</si>
  <si>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</si>
  <si>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</si>
  <si>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</si>
  <si>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</si>
  <si>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</si>
  <si>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</si>
  <si>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</si>
  <si>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</si>
  <si>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</si>
  <si>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</si>
  <si>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</si>
  <si>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</si>
  <si>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</si>
  <si>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</si>
  <si>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</si>
  <si>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</si>
  <si>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</si>
  <si>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</si>
  <si>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</si>
  <si>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</si>
  <si>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</si>
  <si>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</si>
  <si>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</si>
  <si>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</si>
  <si>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</si>
  <si>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</si>
  <si>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</si>
  <si>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</si>
  <si>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</si>
  <si>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</si>
  <si>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</si>
  <si>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</si>
  <si>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</si>
  <si>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</si>
  <si>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</si>
  <si>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</si>
  <si>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</si>
  <si>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</si>
  <si>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</si>
  <si>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</si>
  <si>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</si>
  <si>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</si>
  <si>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</si>
  <si>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</si>
  <si>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</si>
  <si>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</si>
  <si>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</si>
  <si>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</si>
  <si>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</si>
  <si>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</si>
  <si>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</si>
  <si>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</si>
  <si>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</si>
  <si>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</si>
  <si>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</si>
  <si>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</si>
  <si>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</si>
  <si>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</si>
  <si>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</si>
  <si>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</si>
  <si>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</si>
  <si>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</si>
  <si>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</si>
  <si>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</si>
  <si>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</si>
  <si>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</si>
  <si>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</si>
  <si>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</si>
  <si>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</si>
  <si>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</si>
  <si>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</si>
  <si>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</si>
  <si>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</si>
  <si>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</si>
  <si>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</si>
  <si>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</si>
  <si>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</si>
  <si>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</si>
  <si>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</si>
  <si>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</si>
  <si>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</si>
  <si>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</si>
  <si>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</si>
  <si>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</si>
  <si>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</si>
  <si>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</si>
  <si>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</si>
  <si>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</si>
  <si>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</si>
  <si>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</si>
  <si>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</si>
  <si>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</si>
  <si>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</si>
  <si>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</si>
  <si>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</si>
  <si>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</si>
  <si>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</si>
  <si>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</si>
  <si>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</si>
  <si>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</si>
  <si>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</si>
  <si>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</si>
  <si>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</si>
  <si>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</si>
  <si>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</si>
  <si>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</si>
  <si>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</si>
  <si>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</si>
  <si>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</si>
  <si>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</si>
  <si>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</si>
  <si>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</si>
  <si>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</si>
  <si>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</si>
  <si>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</si>
  <si>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</si>
  <si>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</si>
  <si>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</si>
  <si>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</si>
  <si>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</si>
  <si>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</si>
  <si>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</si>
  <si>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</si>
  <si>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</si>
  <si>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</si>
  <si>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</si>
  <si>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</si>
  <si>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</si>
  <si>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</si>
  <si>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</si>
  <si>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</si>
  <si>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</si>
  <si>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</si>
  <si>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</si>
  <si>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</si>
  <si>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</si>
  <si>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</si>
  <si>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</si>
  <si>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</si>
  <si>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</si>
  <si>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</si>
  <si>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</si>
  <si>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</si>
  <si>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</si>
  <si>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</si>
  <si>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</si>
  <si>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</si>
  <si>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</si>
  <si>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</si>
  <si>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</si>
  <si>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</si>
  <si>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</si>
  <si>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</si>
  <si>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</si>
  <si>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</si>
  <si>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</si>
  <si>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</si>
  <si>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</si>
  <si>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</si>
  <si>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</si>
  <si>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</si>
  <si>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</si>
  <si>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</si>
  <si>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</si>
  <si>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</si>
  <si>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</si>
  <si>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</si>
  <si>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</si>
  <si>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</si>
  <si>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</si>
  <si>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</si>
  <si>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</si>
  <si>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</si>
  <si>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</si>
  <si>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</si>
  <si>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</si>
  <si>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</si>
  <si>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</si>
  <si>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</si>
  <si>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</si>
  <si>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</si>
  <si>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</si>
  <si>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</si>
  <si>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</si>
  <si>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</si>
  <si>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</si>
  <si>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</si>
  <si>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</si>
  <si>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</si>
  <si>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</si>
  <si>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</si>
  <si>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</si>
  <si>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</si>
  <si>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</si>
  <si>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</si>
  <si>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</si>
  <si>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</si>
  <si>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</si>
  <si>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</si>
  <si>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</si>
  <si>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</si>
  <si>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</si>
  <si>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</si>
  <si>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</si>
  <si>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</si>
  <si>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</si>
  <si>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</si>
  <si>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</si>
  <si>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</si>
  <si>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</si>
  <si>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</si>
  <si>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</si>
  <si>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</si>
  <si>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</si>
  <si>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</si>
  <si>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</si>
  <si>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</si>
  <si>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</si>
  <si>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</si>
  <si>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</si>
  <si>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</si>
  <si>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</si>
  <si>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</si>
  <si>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</si>
  <si>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</si>
  <si>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</si>
  <si>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</si>
  <si>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</si>
  <si>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</si>
  <si>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</si>
  <si>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</si>
  <si>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</si>
  <si>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</si>
  <si>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</si>
  <si>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</si>
  <si>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</si>
  <si>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</si>
  <si>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</si>
  <si>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</si>
  <si>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</si>
  <si>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</si>
  <si>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</si>
  <si>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</si>
  <si>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</si>
  <si>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</si>
  <si>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</si>
  <si>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</si>
  <si>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</si>
  <si>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</si>
  <si>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</si>
  <si>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</si>
  <si>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</si>
  <si>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</si>
  <si>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</si>
  <si>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</si>
  <si>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</si>
  <si>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</si>
  <si>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</si>
  <si>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</si>
  <si>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</si>
  <si>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</si>
  <si>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</si>
  <si>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</si>
  <si>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</si>
  <si>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</si>
  <si>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</si>
  <si>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</si>
  <si>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</si>
  <si>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</si>
  <si>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</si>
  <si>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</si>
  <si>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</si>
  <si>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</si>
  <si>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</si>
  <si>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</si>
  <si>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</si>
  <si>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</si>
  <si>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</si>
  <si>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</si>
  <si>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</si>
  <si>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</si>
  <si>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</si>
  <si>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</si>
  <si>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</si>
  <si>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</si>
  <si>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</si>
  <si>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</si>
  <si>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</si>
  <si>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</si>
  <si>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</si>
  <si>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</si>
  <si>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</si>
  <si>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</si>
  <si>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</si>
  <si>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</si>
  <si>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</si>
  <si>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</si>
  <si>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</si>
  <si>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</si>
  <si>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</si>
  <si>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</si>
  <si>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</si>
  <si>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</si>
  <si>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</si>
  <si>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</si>
  <si>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</si>
  <si>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</si>
  <si>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</si>
  <si>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</si>
  <si>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</si>
  <si>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</si>
  <si>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</si>
  <si>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</si>
  <si>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</si>
  <si>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</si>
  <si>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</si>
  <si>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</si>
  <si>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</si>
  <si>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</si>
  <si>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</si>
  <si>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</si>
  <si>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</si>
  <si>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</si>
  <si>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</si>
  <si>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</si>
  <si>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</si>
  <si>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</si>
  <si>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</si>
  <si>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</si>
  <si>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</si>
  <si>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</si>
  <si>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</si>
  <si>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</si>
  <si>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</si>
  <si>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</si>
  <si>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</si>
  <si>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</si>
  <si>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</si>
  <si>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</si>
  <si>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</si>
  <si>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</si>
  <si>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</si>
  <si>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</si>
  <si>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</si>
  <si>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</si>
  <si>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</si>
  <si>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</si>
  <si>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</si>
  <si>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</si>
  <si>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</si>
  <si>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</si>
  <si>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</si>
  <si>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</si>
  <si>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</si>
  <si>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</si>
  <si>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</si>
  <si>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</si>
  <si>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</si>
  <si>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</si>
  <si>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</si>
  <si>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</si>
  <si>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</si>
  <si>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</si>
  <si>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</si>
  <si>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</si>
  <si>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</si>
  <si>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</si>
  <si>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</si>
  <si>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</si>
  <si>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</si>
  <si>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</si>
  <si>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</si>
  <si>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</si>
  <si>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</si>
  <si>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</si>
  <si>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</si>
  <si>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</si>
  <si>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</si>
  <si>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</si>
  <si>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</si>
  <si>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</si>
  <si>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</si>
  <si>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</si>
  <si>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</si>
  <si>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</si>
  <si>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</si>
  <si>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</si>
  <si>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</si>
  <si>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</si>
  <si>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</si>
  <si>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</si>
  <si>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</si>
  <si>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</si>
  <si>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</si>
  <si>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</si>
  <si>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</si>
  <si>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</si>
  <si>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</si>
  <si>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</si>
  <si>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</si>
  <si>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</si>
  <si>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</si>
  <si>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</si>
  <si>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</si>
  <si>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</si>
  <si>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</si>
  <si>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</si>
  <si>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</si>
  <si>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</si>
  <si>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</si>
  <si>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</si>
  <si>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</si>
  <si>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</si>
  <si>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</si>
  <si>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</si>
  <si>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</si>
  <si>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</si>
  <si>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</si>
  <si>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</si>
  <si>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</si>
  <si>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</si>
  <si>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</si>
  <si>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</si>
  <si>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</si>
  <si>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</si>
  <si>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</si>
  <si>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</si>
  <si>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</si>
  <si>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</si>
  <si>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</si>
  <si>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</si>
  <si>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</si>
  <si>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</si>
  <si>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</si>
  <si>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</si>
  <si>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</si>
  <si>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</si>
  <si>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</si>
  <si>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</si>
  <si>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</si>
  <si>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</si>
  <si>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</si>
  <si>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</si>
  <si>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</si>
  <si>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</si>
  <si>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</si>
  <si>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</si>
  <si>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</si>
  <si>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</si>
  <si>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</si>
  <si>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</si>
  <si>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</si>
  <si>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</si>
  <si>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</si>
  <si>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</si>
  <si>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</si>
  <si>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</si>
  <si>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</si>
  <si>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</si>
  <si>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</si>
  <si>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</si>
  <si>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</si>
  <si>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</si>
  <si>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</si>
  <si>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</si>
  <si>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</si>
  <si>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</si>
  <si>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</si>
  <si>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</si>
  <si>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</si>
  <si>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</si>
  <si>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</si>
  <si>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</si>
  <si>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</si>
  <si>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</si>
  <si>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</si>
  <si>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</si>
  <si>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</si>
  <si>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</si>
  <si>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</si>
  <si>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</si>
  <si>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</si>
  <si>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</si>
  <si>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</si>
  <si>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</si>
  <si>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</si>
  <si>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</si>
  <si>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</si>
  <si>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</si>
  <si>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</si>
  <si>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</si>
  <si>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</si>
  <si>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</si>
  <si>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</si>
  <si>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</si>
  <si>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</si>
  <si>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</si>
  <si>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</si>
  <si>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</si>
  <si>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</si>
  <si>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</si>
  <si>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</si>
  <si>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</si>
  <si>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</si>
  <si>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</si>
  <si>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</si>
  <si>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</si>
  <si>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</si>
  <si>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</si>
  <si>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</si>
  <si>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</si>
  <si>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</si>
  <si>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</si>
  <si>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</si>
  <si>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</si>
  <si>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</si>
  <si>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</si>
  <si>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</si>
  <si>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</si>
  <si>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</si>
  <si>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</si>
  <si>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</si>
  <si>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</si>
  <si>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</si>
  <si>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</si>
  <si>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</si>
  <si>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</si>
  <si>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</si>
  <si>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</si>
  <si>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</si>
  <si>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</si>
  <si>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</si>
  <si>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</si>
  <si>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</si>
  <si>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</si>
  <si>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</si>
  <si>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</si>
  <si>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</si>
  <si>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</si>
  <si>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</si>
  <si>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</si>
  <si>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</si>
  <si>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</si>
  <si>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</si>
  <si>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</si>
  <si>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</si>
  <si>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</si>
  <si>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</si>
  <si>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</si>
  <si>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</si>
  <si>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</si>
  <si>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</si>
  <si>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</si>
  <si>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</si>
  <si>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</si>
  <si>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</si>
  <si>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</si>
  <si>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</si>
  <si>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</si>
  <si>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</si>
  <si>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</si>
  <si>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</si>
  <si>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</si>
  <si>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</si>
  <si>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</si>
  <si>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</si>
  <si>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</si>
  <si>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</si>
  <si>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</si>
  <si>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</si>
  <si>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</si>
  <si>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</si>
  <si>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</si>
  <si>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</si>
  <si>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</si>
  <si>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</si>
  <si>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</si>
  <si>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</si>
  <si>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</si>
  <si>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</si>
  <si>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</si>
  <si>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</si>
  <si>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</si>
  <si>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</si>
  <si>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</si>
  <si>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</si>
  <si>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</si>
  <si>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</si>
  <si>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</si>
  <si>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</si>
  <si>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</si>
  <si>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</si>
  <si>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</si>
  <si>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</si>
  <si>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</si>
  <si>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</si>
  <si>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</si>
  <si>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</si>
  <si>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</si>
  <si>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</si>
  <si>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</si>
  <si>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</si>
  <si>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</si>
  <si>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</si>
  <si>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</si>
  <si>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</si>
  <si>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</si>
  <si>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</si>
  <si>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</si>
  <si>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</si>
  <si>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</si>
  <si>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</si>
  <si>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</si>
  <si>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</si>
  <si>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</si>
  <si>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</si>
  <si>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</si>
  <si>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</si>
  <si>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</si>
  <si>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</si>
  <si>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</si>
  <si>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</si>
  <si>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</si>
  <si>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</si>
  <si>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</si>
  <si>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</si>
  <si>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</si>
  <si>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</si>
  <si>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</si>
  <si>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</si>
  <si>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</si>
  <si>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</si>
  <si>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</si>
  <si>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</si>
  <si>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</si>
  <si>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</si>
  <si>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</si>
  <si>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</si>
  <si>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</si>
  <si>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</si>
  <si>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</si>
  <si>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</si>
  <si>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</si>
  <si>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</si>
  <si>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</si>
  <si>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</si>
  <si>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</si>
  <si>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</si>
  <si>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</si>
  <si>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</si>
  <si>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</si>
  <si>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</si>
  <si>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</si>
  <si>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</si>
  <si>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</si>
  <si>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</si>
  <si>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</si>
  <si>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</si>
  <si>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</si>
  <si>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</si>
  <si>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</si>
  <si>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</si>
  <si>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</si>
  <si>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</si>
  <si>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</si>
  <si>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</si>
  <si>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</si>
  <si>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</si>
  <si>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</si>
  <si>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</si>
  <si>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</si>
  <si>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</si>
  <si>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</si>
  <si>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</si>
  <si>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</si>
  <si>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</si>
  <si>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</si>
  <si>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</si>
  <si>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</si>
  <si>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</si>
  <si>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</si>
  <si>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</si>
  <si>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</si>
  <si>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</si>
  <si>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</si>
  <si>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</si>
  <si>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</si>
  <si>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</si>
  <si>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</si>
  <si>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</si>
  <si>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</si>
  <si>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</si>
  <si>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</si>
  <si>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</si>
  <si>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</si>
  <si>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</si>
  <si>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</si>
  <si>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</si>
  <si>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</si>
  <si>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</si>
  <si>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</si>
  <si>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</si>
  <si>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</si>
  <si>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</si>
  <si>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</si>
  <si>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</si>
  <si>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</si>
  <si>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</si>
  <si>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</si>
  <si>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</si>
  <si>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</si>
  <si>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</si>
  <si>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</si>
  <si>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</si>
  <si>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</si>
  <si>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</si>
  <si>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</si>
  <si>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</si>
  <si>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</si>
  <si>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</si>
  <si>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</si>
  <si>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</si>
  <si>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</si>
  <si>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</si>
  <si>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</si>
  <si>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</si>
  <si>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</si>
  <si>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</si>
  <si>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</si>
  <si>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</si>
  <si>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</si>
  <si>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</si>
  <si>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</si>
  <si>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</si>
  <si>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</si>
  <si>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</si>
  <si>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</si>
  <si>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</si>
  <si>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</si>
  <si>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</si>
  <si>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</si>
  <si>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</si>
  <si>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</si>
  <si>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</si>
  <si>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</si>
  <si>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</si>
  <si>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</si>
  <si>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</si>
  <si>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</si>
  <si>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</si>
  <si>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</si>
  <si>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</si>
  <si>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</si>
  <si>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</si>
  <si>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</si>
  <si>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</si>
  <si>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</si>
  <si>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</si>
  <si>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</si>
  <si>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</si>
  <si>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</si>
  <si>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</si>
  <si>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</si>
  <si>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</si>
  <si>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</si>
  <si>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</si>
  <si>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</si>
  <si>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</si>
  <si>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</si>
  <si>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</si>
  <si>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</si>
  <si>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</si>
  <si>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</si>
  <si>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</si>
  <si>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</si>
  <si>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</si>
  <si>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</si>
  <si>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</si>
  <si>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</si>
  <si>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</si>
  <si>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</si>
  <si>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</si>
  <si>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</si>
  <si>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</si>
  <si>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</si>
  <si>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</si>
  <si>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</si>
  <si>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</si>
  <si>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</si>
  <si>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</si>
  <si>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</si>
  <si>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</si>
  <si>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</si>
  <si>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</si>
  <si>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</si>
  <si>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</si>
  <si>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</si>
  <si>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</si>
  <si>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</si>
  <si>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</si>
  <si>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</si>
  <si>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</si>
  <si>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</si>
  <si>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</si>
  <si>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</si>
  <si>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</si>
  <si>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</si>
  <si>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</si>
  <si>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</si>
  <si>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</si>
  <si>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</si>
  <si>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</si>
  <si>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</si>
  <si>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</si>
  <si>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</si>
  <si>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</si>
  <si>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</si>
  <si>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</si>
  <si>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</si>
  <si>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</si>
  <si>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</si>
  <si>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</si>
  <si>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</si>
  <si>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</si>
  <si>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</si>
  <si>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</si>
  <si>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</si>
  <si>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</si>
  <si>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</si>
  <si>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</si>
  <si>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</si>
  <si>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</si>
  <si>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</si>
  <si>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</si>
  <si>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</si>
  <si>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</si>
  <si>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</si>
  <si>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</si>
  <si>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</si>
  <si>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</si>
  <si>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</si>
  <si>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</si>
  <si>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</si>
  <si>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</si>
  <si>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</si>
  <si>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</si>
  <si>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</si>
  <si>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</si>
  <si>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</si>
  <si>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</si>
  <si>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</si>
  <si>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</si>
  <si>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</si>
  <si>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</si>
  <si>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</si>
  <si>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</si>
  <si>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</si>
  <si>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</si>
  <si>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</si>
  <si>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</si>
  <si>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</si>
  <si>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</si>
  <si>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</si>
  <si>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</si>
  <si>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</si>
  <si>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</si>
  <si>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</si>
  <si>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</si>
  <si>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</si>
  <si>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</si>
  <si>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</si>
  <si>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</si>
  <si>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</si>
  <si>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</si>
  <si>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</si>
  <si>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</si>
  <si>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</si>
  <si>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</si>
  <si>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</si>
  <si>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</si>
  <si>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</si>
  <si>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</si>
  <si>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</si>
  <si>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</si>
  <si>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</si>
  <si>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</si>
  <si>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</si>
  <si>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</si>
  <si>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</si>
  <si>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</si>
  <si>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</si>
  <si>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</si>
  <si>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</si>
  <si>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</si>
  <si>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</si>
  <si>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</si>
  <si>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</si>
  <si>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</si>
  <si>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</si>
  <si>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</si>
  <si>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</si>
  <si>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</si>
  <si>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</si>
  <si>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</si>
  <si>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</si>
  <si>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</si>
  <si>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</si>
  <si>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</si>
  <si>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</si>
  <si>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</si>
  <si>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</si>
  <si>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</si>
  <si>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</si>
  <si>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</si>
  <si>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</si>
  <si>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</si>
  <si>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</si>
  <si>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</si>
  <si>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</si>
  <si>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</si>
  <si>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</si>
  <si>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</si>
  <si>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</si>
  <si>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</si>
  <si>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</si>
  <si>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</si>
  <si>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</si>
  <si>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</si>
  <si>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</si>
  <si>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</si>
  <si>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</si>
  <si>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</si>
  <si>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</si>
  <si>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</si>
  <si>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</si>
  <si>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</si>
  <si>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</si>
  <si>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</si>
  <si>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</si>
  <si>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</si>
  <si>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</si>
  <si>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</si>
  <si>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</si>
  <si>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</si>
  <si>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</si>
  <si>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</si>
  <si>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</si>
  <si>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</si>
  <si>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</si>
  <si>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</si>
  <si>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</si>
  <si>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</si>
  <si>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</si>
  <si>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</si>
  <si>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</si>
  <si>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</si>
  <si>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</si>
  <si>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</si>
  <si>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</si>
  <si>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</si>
  <si>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</si>
  <si>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</si>
  <si>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</si>
  <si>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</si>
  <si>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</si>
  <si>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</si>
  <si>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</si>
  <si>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</si>
  <si>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</si>
  <si>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</si>
  <si>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</si>
  <si>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</si>
  <si>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</si>
  <si>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</si>
  <si>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</si>
  <si>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</si>
  <si>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</si>
  <si>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</si>
  <si>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</si>
  <si>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</si>
  <si>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</si>
  <si>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</si>
  <si>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</si>
  <si>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</si>
  <si>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</si>
  <si>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</si>
  <si>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</si>
  <si>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</si>
  <si>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</si>
  <si>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</si>
  <si>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</si>
  <si>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</si>
  <si>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</si>
  <si>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</si>
  <si>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</si>
  <si>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</si>
  <si>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</si>
  <si>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</si>
  <si>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</si>
  <si>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</si>
  <si>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</si>
  <si>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</si>
  <si>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</si>
  <si>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</si>
  <si>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</si>
  <si>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</si>
  <si>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</si>
  <si>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</si>
  <si>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</si>
  <si>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</si>
  <si>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</si>
  <si>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</si>
  <si>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</si>
  <si>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</si>
  <si>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</si>
  <si>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</si>
  <si>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</si>
  <si>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</si>
  <si>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</si>
  <si>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</si>
  <si>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</si>
  <si>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</si>
  <si>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</si>
  <si>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</si>
  <si>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</si>
  <si>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</si>
  <si>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</si>
  <si>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</si>
  <si>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</si>
  <si>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</si>
  <si>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</si>
  <si>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</si>
  <si>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</si>
  <si>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</si>
  <si>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</si>
  <si>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</si>
  <si>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</si>
  <si>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</si>
  <si>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</si>
  <si>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</si>
  <si>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</si>
  <si>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</si>
  <si>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</si>
  <si>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</si>
  <si>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</si>
  <si>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</si>
  <si>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</si>
  <si>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</si>
  <si>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</si>
  <si>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</si>
  <si>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</si>
  <si>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</si>
  <si>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</si>
  <si>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</si>
  <si>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</si>
  <si>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</si>
  <si>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</si>
  <si>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</si>
  <si>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</si>
  <si>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</si>
  <si>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</si>
  <si>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</si>
  <si>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</si>
  <si>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</si>
  <si>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</si>
  <si>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</si>
  <si>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</si>
  <si>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</si>
  <si>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</si>
  <si>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</si>
  <si>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</si>
  <si>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</si>
  <si>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</si>
  <si>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</si>
  <si>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</si>
  <si>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</si>
  <si>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</si>
  <si>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</si>
  <si>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</si>
  <si>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</si>
  <si>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</si>
  <si>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</si>
  <si>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</si>
  <si>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</si>
  <si>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</si>
  <si>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</si>
  <si>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</si>
  <si>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</si>
  <si>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</si>
  <si>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</si>
  <si>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</si>
  <si>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</si>
  <si>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</si>
  <si>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</si>
  <si>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</si>
  <si>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</si>
  <si>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</si>
  <si>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</si>
  <si>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</si>
  <si>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</si>
  <si>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</si>
  <si>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</si>
  <si>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</si>
  <si>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</si>
  <si>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</si>
  <si>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</si>
  <si>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</si>
  <si>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</si>
  <si>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</si>
  <si>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</si>
  <si>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</si>
  <si>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</si>
  <si>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</si>
  <si>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</si>
  <si>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</si>
  <si>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</si>
  <si>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</si>
  <si>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</si>
  <si>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</si>
  <si>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</si>
  <si>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</si>
  <si>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</si>
  <si>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</si>
  <si>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</si>
  <si>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</si>
  <si>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</si>
  <si>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</si>
  <si>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</si>
  <si>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</si>
  <si>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</si>
  <si>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</si>
  <si>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</si>
  <si>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</si>
  <si>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</si>
  <si>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</si>
  <si>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</si>
  <si>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</si>
  <si>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</si>
  <si>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</si>
  <si>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</si>
  <si>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</si>
  <si>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</si>
  <si>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</si>
  <si>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</si>
  <si>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</si>
  <si>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</si>
  <si>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</si>
  <si>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</si>
  <si>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</si>
  <si>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</si>
  <si>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</si>
  <si>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</si>
  <si>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</si>
  <si>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</si>
  <si>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</si>
  <si>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</si>
  <si>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</si>
  <si>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</si>
  <si>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</si>
  <si>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</si>
  <si>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</si>
  <si>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</si>
  <si>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</si>
  <si>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</si>
  <si>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</si>
  <si>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</si>
  <si>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</si>
  <si>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</si>
  <si>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</si>
  <si>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</si>
  <si>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</si>
  <si>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</si>
  <si>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</si>
  <si>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</si>
  <si>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</si>
  <si>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</si>
  <si>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</si>
  <si>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</si>
  <si>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</si>
  <si>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</si>
  <si>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</si>
  <si>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</si>
  <si>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</si>
  <si>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</si>
  <si>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</si>
  <si>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</si>
  <si>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</si>
  <si>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</si>
  <si>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</si>
  <si>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</si>
  <si>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</si>
  <si>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</si>
  <si>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</si>
  <si>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</si>
  <si>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</si>
  <si>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</si>
  <si>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</si>
  <si>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</si>
  <si>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</si>
  <si>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</si>
  <si>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</si>
  <si>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</si>
  <si>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</si>
  <si>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</si>
  <si>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</si>
  <si>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</si>
  <si>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</si>
  <si>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</si>
  <si>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</si>
  <si>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</si>
  <si>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</si>
  <si>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</si>
  <si>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</si>
  <si>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</si>
  <si>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</si>
  <si>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</si>
  <si>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</si>
  <si>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</si>
  <si>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</si>
  <si>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</si>
  <si>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</si>
  <si>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</si>
  <si>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</si>
  <si>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</si>
  <si>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</si>
  <si>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</si>
  <si>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</si>
  <si>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</si>
  <si>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</si>
  <si>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</si>
  <si>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</si>
  <si>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</si>
  <si>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</si>
  <si>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</si>
  <si>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</si>
  <si>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</si>
  <si>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</si>
  <si>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</si>
  <si>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</si>
  <si>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</si>
  <si>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</si>
  <si>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</si>
  <si>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</si>
  <si>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</si>
  <si>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</si>
  <si>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</si>
  <si>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</si>
  <si>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</si>
  <si>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</si>
  <si>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</si>
  <si>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</si>
  <si>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</si>
  <si>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</si>
  <si>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</si>
  <si>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</si>
  <si>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</si>
  <si>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</si>
  <si>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</si>
  <si>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</si>
  <si>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</si>
  <si>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</si>
  <si>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</si>
  <si>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</si>
  <si>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</si>
  <si>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</si>
  <si>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</si>
  <si>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</si>
  <si>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</si>
  <si>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</si>
  <si>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</si>
  <si>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</si>
  <si>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</si>
  <si>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</si>
  <si>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</si>
  <si>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</si>
  <si>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</si>
  <si>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</si>
  <si>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</si>
  <si>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</si>
  <si>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</si>
  <si>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</si>
  <si>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</si>
  <si>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</si>
  <si>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</si>
  <si>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</si>
  <si>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</si>
  <si>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</si>
  <si>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</si>
  <si>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</si>
  <si>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</si>
  <si>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</si>
  <si>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</si>
  <si>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</si>
  <si>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</si>
  <si>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</si>
  <si>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</si>
  <si>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</si>
  <si>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</si>
  <si>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</si>
  <si>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</si>
  <si>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</si>
  <si>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</si>
  <si>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</si>
  <si>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</si>
  <si>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</si>
  <si>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</si>
  <si>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</si>
  <si>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</si>
  <si>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</si>
  <si>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</si>
  <si>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</si>
  <si>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</si>
  <si>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</si>
  <si>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</si>
  <si>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</si>
  <si>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</si>
  <si>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</si>
  <si>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</si>
  <si>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</si>
  <si>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</si>
  <si>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</si>
  <si>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</si>
  <si>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</si>
  <si>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</si>
  <si>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</si>
  <si>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</si>
  <si>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</si>
  <si>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</si>
  <si>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</si>
  <si>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</si>
  <si>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</si>
  <si>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</si>
  <si>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</si>
  <si>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</si>
  <si>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</si>
  <si>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</si>
  <si>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</si>
  <si>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</si>
  <si>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</si>
  <si>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</si>
  <si>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</si>
  <si>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</si>
  <si>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</si>
  <si>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</si>
  <si>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</si>
  <si>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</si>
  <si>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</si>
  <si>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</si>
  <si>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</si>
  <si>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</si>
  <si>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</si>
  <si>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</si>
  <si>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</si>
  <si>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</si>
  <si>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</si>
  <si>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</si>
  <si>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</si>
  <si>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</si>
  <si>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</si>
  <si>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</si>
  <si>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</si>
  <si>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</si>
  <si>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</si>
  <si>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</si>
  <si>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</si>
  <si>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</si>
  <si>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</si>
  <si>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</si>
  <si>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</si>
  <si>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</si>
  <si>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</si>
  <si>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</si>
  <si>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</si>
  <si>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</si>
  <si>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</si>
  <si>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</si>
  <si>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</si>
  <si>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</si>
  <si>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</si>
  <si>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</si>
  <si>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</si>
  <si>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</si>
  <si>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</si>
  <si>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</si>
  <si>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</si>
  <si>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</si>
  <si>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</si>
  <si>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</si>
  <si>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</si>
  <si>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</si>
  <si>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</si>
  <si>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</si>
  <si>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</si>
  <si>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</si>
  <si>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</si>
  <si>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</si>
  <si>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</si>
  <si>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</si>
  <si>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</si>
  <si>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</si>
  <si>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</si>
  <si>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</si>
  <si>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</si>
  <si>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</si>
  <si>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</si>
  <si>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</si>
  <si>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</si>
  <si>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</si>
  <si>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</si>
  <si>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</si>
  <si>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</si>
  <si>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</si>
  <si>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</si>
  <si>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</si>
  <si>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</si>
  <si>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</si>
  <si>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</si>
  <si>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</si>
  <si>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</si>
  <si>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</si>
  <si>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</si>
  <si>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</si>
  <si>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</si>
  <si>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</si>
  <si>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</si>
  <si>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</si>
  <si>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</si>
  <si>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</si>
  <si>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</si>
  <si>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</si>
  <si>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</si>
  <si>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</si>
  <si>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</si>
  <si>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</si>
  <si>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</si>
  <si>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</si>
  <si>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</si>
  <si>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</si>
  <si>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</si>
  <si>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</si>
  <si>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</si>
  <si>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</si>
  <si>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</si>
  <si>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</si>
  <si>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</si>
  <si>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</si>
  <si>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</si>
  <si>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</si>
  <si>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</si>
  <si>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</si>
  <si>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</si>
  <si>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</si>
  <si>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</si>
  <si>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</si>
  <si>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</si>
  <si>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</si>
  <si>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</si>
  <si>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</si>
  <si>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</si>
  <si>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</si>
  <si>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</si>
  <si>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</si>
  <si>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</si>
  <si>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</si>
  <si>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</si>
  <si>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</si>
  <si>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</si>
  <si>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</si>
  <si>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</si>
  <si>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</si>
  <si>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</si>
  <si>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</si>
  <si>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</si>
  <si>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</si>
  <si>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</si>
  <si>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</si>
  <si>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</si>
  <si>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</si>
  <si>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</si>
  <si>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</si>
  <si>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</si>
  <si>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</si>
  <si>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</si>
  <si>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</si>
  <si>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</si>
  <si>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</si>
  <si>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</si>
  <si>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</si>
  <si>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</si>
  <si>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</si>
  <si>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</si>
  <si>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</si>
  <si>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</si>
  <si>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</si>
  <si>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</si>
  <si>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</si>
  <si>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</si>
  <si>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</si>
  <si>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</si>
  <si>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</si>
  <si>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</si>
  <si>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</si>
  <si>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</si>
  <si>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</si>
  <si>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</si>
  <si>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</si>
  <si>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</si>
  <si>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</si>
  <si>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</si>
  <si>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</si>
  <si>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</si>
  <si>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</si>
  <si>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</si>
  <si>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</si>
  <si>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</si>
  <si>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</si>
  <si>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</si>
  <si>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</si>
  <si>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</si>
  <si>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</si>
  <si>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</si>
  <si>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</si>
  <si>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</si>
  <si>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</si>
  <si>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</si>
  <si>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</si>
  <si>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</si>
  <si>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</si>
  <si>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</si>
  <si>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</si>
  <si>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</si>
  <si>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</si>
  <si>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</si>
  <si>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</si>
  <si>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</si>
  <si>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</si>
  <si>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</si>
  <si>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</si>
  <si>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</si>
  <si>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</si>
  <si>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</si>
  <si>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</si>
  <si>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</si>
  <si>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</si>
  <si>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</si>
  <si>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</si>
  <si>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</si>
  <si>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</si>
  <si>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</si>
  <si>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</si>
  <si>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</si>
  <si>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</si>
  <si>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</si>
  <si>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</si>
  <si>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</si>
  <si>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</si>
  <si>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</si>
  <si>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</si>
  <si>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</si>
  <si>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</si>
  <si>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</si>
  <si>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</si>
  <si>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</si>
  <si>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</si>
  <si>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</si>
  <si>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</si>
  <si>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</si>
  <si>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</si>
  <si>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</si>
  <si>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</si>
  <si>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</si>
  <si>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</si>
  <si>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</si>
  <si>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</si>
  <si>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</si>
  <si>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</si>
  <si>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</si>
  <si>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</si>
  <si>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</si>
  <si>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</si>
  <si>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</si>
  <si>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</si>
  <si>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</si>
  <si>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</si>
  <si>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</si>
  <si>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</si>
  <si>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</si>
  <si>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</si>
  <si>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</si>
  <si>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</si>
  <si>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</si>
  <si>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</si>
  <si>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</si>
  <si>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</si>
  <si>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</si>
  <si>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</si>
  <si>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</si>
  <si>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</si>
  <si>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</si>
  <si>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</si>
  <si>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</si>
  <si>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</si>
  <si>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</si>
  <si>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</si>
  <si>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</si>
  <si>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</si>
  <si>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</si>
  <si>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</si>
  <si>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</si>
  <si>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</si>
  <si>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</si>
  <si>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</si>
  <si>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</si>
  <si>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</si>
  <si>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</si>
  <si>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</si>
  <si>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</si>
  <si>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</si>
  <si>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</si>
  <si>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</si>
  <si>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</si>
  <si>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</si>
  <si>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</si>
  <si>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</si>
  <si>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</si>
  <si>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</si>
  <si>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</si>
  <si>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</si>
  <si>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</si>
  <si>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</si>
  <si>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</si>
  <si>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</si>
  <si>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</si>
  <si>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</si>
  <si>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</si>
  <si>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</si>
  <si>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</si>
  <si>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</si>
  <si>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</si>
  <si>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</si>
  <si>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</si>
  <si>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</si>
  <si>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</si>
  <si>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</si>
  <si>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</si>
  <si>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</si>
  <si>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</si>
  <si>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</si>
  <si>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</si>
  <si>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</si>
  <si>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</si>
  <si>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</si>
  <si>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</si>
  <si>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</si>
  <si>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</si>
  <si>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</si>
  <si>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</si>
  <si>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</si>
  <si>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</si>
  <si>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</si>
  <si>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</si>
  <si>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</si>
  <si>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</si>
  <si>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</si>
  <si>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</si>
  <si>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</si>
  <si>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</si>
  <si>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</si>
  <si>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</si>
  <si>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</si>
  <si>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</si>
  <si>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</si>
  <si>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</si>
  <si>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</si>
  <si>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</si>
  <si>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</si>
  <si>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</si>
  <si>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</si>
  <si>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</si>
  <si>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</si>
  <si>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</si>
  <si>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</si>
  <si>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</si>
  <si>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</si>
  <si>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</si>
  <si>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</si>
  <si>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</si>
  <si>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</si>
  <si>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</si>
  <si>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</si>
  <si>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</si>
  <si>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</si>
  <si>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</si>
  <si>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</si>
  <si>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</si>
  <si>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</si>
  <si>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</si>
  <si>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</si>
  <si>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</si>
  <si>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</si>
  <si>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</si>
  <si>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</si>
  <si>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</si>
  <si>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</si>
  <si>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</si>
  <si>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</si>
  <si>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</si>
  <si>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</si>
  <si>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</si>
  <si>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</si>
  <si>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</si>
  <si>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</si>
  <si>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</si>
  <si>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</si>
  <si>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</si>
  <si>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</si>
  <si>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</si>
  <si>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</si>
  <si>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</si>
  <si>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</si>
  <si>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</si>
  <si>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</si>
  <si>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</si>
  <si>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</si>
  <si>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</si>
  <si>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</si>
  <si>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</si>
  <si>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</si>
  <si>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</si>
  <si>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</si>
  <si>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</si>
  <si>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</si>
  <si>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</si>
  <si>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</si>
  <si>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</si>
  <si>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</si>
  <si>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</si>
  <si>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</si>
  <si>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</si>
  <si>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</si>
  <si>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</si>
  <si>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</si>
  <si>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</si>
  <si>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</si>
  <si>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</si>
  <si>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</si>
  <si>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</si>
  <si>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</si>
  <si>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</si>
  <si>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</si>
  <si>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</si>
  <si>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</si>
  <si>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</si>
  <si>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</si>
  <si>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</si>
  <si>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</si>
  <si>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</si>
  <si>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</si>
  <si>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</si>
  <si>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</si>
  <si>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</si>
  <si>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</si>
  <si>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</si>
  <si>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</si>
  <si>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</si>
  <si>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</si>
  <si>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</si>
  <si>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</si>
  <si>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</si>
  <si>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</si>
  <si>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</si>
  <si>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</si>
  <si>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</si>
  <si>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</si>
  <si>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</si>
  <si>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</si>
  <si>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</si>
  <si>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</si>
  <si>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</si>
  <si>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</si>
  <si>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</si>
  <si>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</si>
  <si>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</si>
  <si>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</si>
  <si>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</si>
  <si>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</si>
  <si>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</si>
  <si>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</si>
  <si>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</si>
  <si>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</si>
  <si>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</si>
  <si>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</si>
  <si>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</si>
  <si>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</si>
  <si>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</si>
  <si>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</si>
  <si>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</si>
  <si>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</si>
  <si>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</si>
  <si>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</si>
  <si>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</si>
  <si>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</si>
  <si>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</si>
  <si>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</si>
  <si>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</si>
  <si>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</si>
  <si>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</si>
  <si>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</si>
  <si>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</si>
  <si>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</si>
  <si>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</si>
  <si>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</si>
  <si>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</si>
  <si>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</si>
  <si>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</si>
  <si>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</si>
  <si>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</si>
  <si>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</si>
  <si>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</si>
  <si>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</si>
  <si>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</si>
  <si>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</si>
  <si>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</si>
  <si>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</si>
  <si>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</si>
  <si>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</si>
  <si>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</si>
  <si>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</si>
  <si>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</si>
  <si>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</si>
  <si>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</si>
  <si>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</si>
  <si>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</si>
  <si>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</si>
  <si>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</si>
  <si>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</si>
  <si>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</si>
  <si>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</si>
  <si>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</si>
  <si>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</si>
  <si>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</si>
  <si>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</si>
  <si>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</si>
  <si>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</si>
  <si>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</si>
  <si>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</si>
  <si>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</si>
  <si>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</si>
  <si>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</si>
  <si>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</si>
  <si>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</si>
  <si>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</si>
  <si>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</si>
  <si>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</si>
  <si>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</si>
  <si>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</si>
  <si>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</si>
  <si>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</si>
  <si>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</si>
  <si>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</si>
  <si>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</si>
  <si>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</si>
  <si>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</si>
  <si>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</si>
  <si>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</si>
  <si>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</si>
  <si>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</si>
  <si>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</si>
  <si>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</si>
  <si>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</si>
  <si>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</si>
  <si>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</si>
  <si>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</si>
  <si>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</si>
  <si>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</si>
  <si>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</si>
  <si>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</si>
  <si>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</si>
  <si>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</si>
  <si>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</si>
  <si>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</si>
  <si>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</si>
  <si>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</si>
  <si>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</si>
  <si>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</si>
  <si>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</si>
  <si>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</si>
  <si>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</si>
  <si>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</si>
  <si>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</si>
  <si>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</si>
  <si>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</si>
  <si>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</si>
  <si>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</si>
  <si>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</si>
  <si>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</si>
  <si>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</si>
  <si>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</si>
  <si>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</si>
  <si>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</si>
  <si>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</si>
  <si>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</si>
  <si>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</si>
  <si>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</si>
  <si>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</si>
  <si>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</si>
  <si>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</si>
  <si>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</si>
  <si>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</si>
  <si>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</si>
  <si>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</si>
  <si>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</si>
  <si>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</si>
  <si>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</si>
  <si>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</si>
  <si>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</si>
  <si>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</si>
  <si>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</si>
  <si>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</si>
  <si>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</si>
  <si>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</si>
  <si>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</si>
  <si>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</si>
  <si>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</si>
  <si>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</si>
  <si>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</si>
  <si>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</si>
  <si>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</si>
  <si>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</si>
  <si>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</si>
  <si>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</si>
  <si>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</si>
  <si>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</si>
  <si>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</si>
  <si>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</si>
  <si>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</si>
  <si>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</si>
  <si>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</si>
  <si>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</si>
  <si>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</si>
  <si>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</si>
  <si>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</si>
  <si>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</si>
  <si>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</si>
  <si>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</si>
  <si>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</si>
  <si>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</si>
  <si>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</si>
  <si>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</si>
  <si>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</si>
  <si>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</si>
  <si>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</si>
  <si>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</si>
  <si>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</si>
  <si>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</si>
  <si>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</si>
  <si>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</si>
  <si>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</si>
  <si>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</si>
  <si>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</si>
  <si>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</si>
  <si>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</si>
  <si>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</si>
  <si>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</si>
  <si>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</si>
  <si>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</si>
  <si>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</si>
  <si>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</si>
  <si>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</si>
  <si>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</si>
  <si>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</si>
  <si>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</si>
  <si>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</si>
  <si>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</si>
  <si>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</si>
  <si>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</si>
  <si>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</si>
  <si>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</si>
  <si>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</si>
  <si>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</si>
  <si>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</si>
  <si>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</si>
  <si>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</si>
  <si>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</si>
  <si>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</si>
  <si>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</si>
  <si>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</si>
  <si>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</si>
  <si>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</si>
  <si>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</si>
  <si>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</si>
  <si>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</si>
  <si>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</si>
  <si>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</si>
  <si>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</si>
  <si>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</si>
  <si>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</si>
  <si>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</si>
  <si>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</si>
  <si>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</si>
  <si>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</si>
  <si>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</si>
  <si>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</si>
  <si>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</si>
  <si>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</si>
  <si>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</si>
  <si>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</si>
  <si>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</si>
  <si>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</si>
  <si>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</si>
  <si>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</si>
  <si>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</si>
  <si>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</si>
  <si>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</si>
  <si>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</si>
  <si>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</si>
  <si>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</si>
  <si>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</si>
  <si>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</si>
  <si>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</si>
  <si>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</si>
  <si>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</si>
  <si>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</si>
  <si>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</si>
  <si>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</si>
  <si>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</si>
  <si>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</si>
  <si>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</si>
  <si>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</si>
  <si>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</si>
  <si>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</si>
  <si>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</si>
  <si>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</si>
  <si>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</si>
  <si>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</si>
  <si>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</si>
  <si>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</si>
  <si>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</si>
  <si>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</si>
  <si>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</si>
  <si>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</si>
  <si>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</si>
  <si>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</si>
  <si>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</si>
  <si>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</si>
  <si>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</si>
  <si>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</si>
  <si>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</si>
  <si>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</si>
  <si>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</si>
  <si>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</si>
  <si>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</si>
  <si>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</si>
  <si>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</si>
  <si>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</si>
  <si>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</si>
  <si>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</si>
  <si>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</si>
  <si>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</si>
  <si>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</si>
  <si>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</si>
  <si>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</si>
  <si>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</si>
  <si>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</si>
  <si>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</si>
  <si>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</si>
  <si>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</si>
  <si>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</si>
  <si>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</si>
  <si>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</si>
  <si>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</si>
  <si>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</si>
  <si>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</si>
  <si>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</si>
  <si>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</si>
  <si>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</si>
  <si>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</si>
  <si>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</si>
  <si>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</si>
  <si>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</si>
  <si>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</si>
  <si>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</si>
  <si>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</si>
  <si>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</si>
  <si>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</si>
  <si>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</si>
  <si>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</si>
  <si>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</si>
  <si>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</si>
  <si>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</si>
  <si>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</si>
  <si>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</si>
  <si>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</si>
  <si>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</si>
  <si>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</si>
  <si>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</si>
  <si>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</si>
  <si>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</si>
  <si>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</si>
  <si>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</si>
  <si>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</si>
  <si>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</si>
  <si>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</si>
  <si>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</si>
  <si>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</si>
  <si>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</si>
  <si>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</si>
  <si>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</si>
  <si>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</si>
  <si>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</si>
  <si>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</si>
  <si>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</si>
  <si>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</si>
  <si>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</si>
  <si>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</si>
  <si>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</si>
  <si>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</si>
  <si>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</si>
  <si>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</si>
  <si>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</si>
  <si>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</si>
  <si>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</si>
  <si>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</si>
  <si>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</si>
  <si>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</si>
  <si>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</si>
  <si>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</si>
  <si>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</si>
  <si>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</si>
  <si>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</si>
  <si>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</si>
  <si>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</si>
  <si>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</si>
  <si>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</si>
  <si>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</si>
  <si>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</si>
  <si>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</si>
  <si>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</si>
  <si>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</si>
  <si>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</si>
  <si>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</si>
  <si>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</si>
  <si>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</si>
  <si>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</si>
  <si>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</si>
  <si>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</si>
  <si>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</si>
  <si>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</si>
  <si>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</si>
  <si>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</si>
  <si>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</si>
  <si>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</si>
  <si>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</si>
  <si>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</si>
  <si>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</si>
  <si>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</si>
  <si>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</si>
  <si>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</si>
  <si>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</si>
  <si>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</si>
  <si>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</si>
  <si>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</si>
  <si>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</si>
  <si>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</si>
  <si>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</si>
  <si>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</si>
  <si>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</si>
  <si>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</si>
  <si>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</si>
  <si>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</si>
  <si>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</si>
  <si>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</si>
  <si>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</si>
  <si>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</si>
  <si>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</si>
  <si>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</si>
  <si>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</si>
  <si>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</si>
  <si>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</si>
  <si>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</si>
  <si>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</si>
  <si>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</si>
  <si>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</si>
  <si>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</si>
  <si>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</si>
  <si>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</si>
  <si>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</si>
  <si>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</si>
  <si>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</si>
  <si>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</si>
  <si>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</si>
  <si>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</si>
  <si>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</si>
  <si>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</si>
  <si>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</si>
  <si>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</si>
  <si>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</si>
  <si>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</si>
  <si>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</si>
  <si>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</si>
  <si>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</si>
  <si>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</si>
  <si>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</si>
  <si>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</si>
  <si>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</si>
  <si>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</si>
  <si>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</si>
  <si>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</si>
  <si>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</si>
  <si>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</si>
  <si>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</si>
  <si>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</si>
  <si>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</si>
  <si>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</si>
  <si>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</si>
  <si>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</si>
  <si>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</si>
  <si>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</si>
  <si>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</si>
  <si>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</si>
  <si>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</si>
  <si>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</si>
  <si>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</si>
  <si>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</si>
  <si>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</si>
  <si>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</si>
  <si>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</si>
  <si>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</si>
  <si>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</si>
  <si>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</si>
  <si>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</si>
  <si>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</si>
  <si>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</si>
  <si>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</si>
  <si>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</si>
  <si>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</si>
  <si>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</si>
  <si>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</si>
  <si>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</si>
  <si>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</si>
  <si>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</si>
  <si>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</si>
  <si>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</si>
  <si>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</si>
  <si>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</si>
  <si>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</si>
  <si>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</si>
  <si>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</si>
  <si>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</si>
  <si>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</si>
  <si>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</si>
  <si>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</si>
  <si>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</si>
  <si>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</si>
  <si>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</si>
  <si>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</si>
  <si>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</si>
  <si>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</si>
  <si>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</si>
  <si>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</si>
  <si>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</si>
  <si>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</si>
  <si>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</si>
  <si>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</si>
  <si>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</si>
  <si>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</si>
  <si>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</si>
  <si>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</si>
  <si>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</si>
  <si>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</si>
  <si>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</si>
  <si>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</si>
  <si>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</si>
  <si>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</si>
  <si>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</si>
  <si>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</si>
  <si>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</si>
  <si>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</si>
  <si>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</si>
  <si>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</si>
  <si>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</si>
  <si>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</si>
  <si>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</si>
  <si>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</si>
  <si>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</si>
  <si>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</si>
  <si>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</si>
  <si>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</si>
  <si>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</si>
  <si>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</si>
  <si>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</si>
  <si>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</si>
  <si>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</si>
  <si>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</si>
  <si>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</si>
  <si>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</si>
  <si>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</si>
  <si>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</si>
  <si>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</si>
  <si>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</si>
  <si>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</si>
  <si>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</si>
  <si>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</si>
  <si>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</si>
  <si>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</si>
  <si>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</si>
  <si>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</si>
  <si>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</si>
  <si>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</si>
  <si>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</si>
  <si>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</si>
  <si>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</si>
  <si>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</si>
  <si>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</si>
  <si>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</si>
  <si>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</si>
  <si>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</si>
  <si>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</si>
  <si>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</si>
  <si>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</si>
  <si>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</si>
  <si>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</si>
  <si>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</si>
  <si>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</si>
  <si>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</si>
  <si>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</si>
  <si>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</si>
  <si>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</si>
  <si>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</si>
  <si>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</si>
  <si>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</si>
  <si>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</si>
  <si>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</si>
  <si>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</si>
  <si>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</si>
  <si>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</si>
  <si>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</si>
  <si>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</si>
  <si>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</si>
  <si>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</si>
  <si>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</si>
  <si>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</si>
  <si>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</si>
  <si>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</si>
  <si>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</si>
  <si>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</si>
  <si>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</si>
  <si>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</si>
  <si>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</si>
  <si>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</si>
  <si>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</si>
  <si>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</si>
  <si>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</si>
  <si>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</si>
  <si>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</si>
  <si>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</si>
  <si>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</si>
  <si>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</si>
  <si>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</si>
  <si>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</si>
  <si>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</si>
  <si>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</si>
  <si>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</si>
  <si>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</si>
  <si>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</si>
  <si>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</si>
  <si>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</si>
  <si>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</si>
  <si>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</si>
  <si>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</si>
  <si>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</si>
  <si>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</si>
  <si>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</si>
  <si>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</si>
  <si>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</si>
  <si>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</si>
  <si>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</si>
  <si>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</si>
  <si>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</si>
  <si>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</si>
  <si>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</si>
  <si>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</si>
  <si>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</si>
  <si>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</si>
  <si>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</si>
  <si>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</si>
  <si>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</si>
  <si>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</si>
  <si>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</si>
  <si>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</si>
  <si>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</si>
  <si>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</si>
  <si>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</si>
  <si>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</si>
  <si>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</si>
  <si>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</si>
  <si>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</si>
  <si>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</si>
  <si>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</si>
  <si>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</si>
  <si>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</si>
  <si>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</si>
  <si>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</si>
  <si>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</si>
  <si>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</si>
  <si>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</si>
  <si>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</si>
  <si>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</si>
  <si>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</si>
  <si>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</si>
  <si>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</si>
  <si>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</si>
  <si>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</si>
  <si>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</si>
  <si>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</si>
  <si>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</si>
  <si>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</si>
  <si>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</si>
  <si>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</si>
  <si>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</si>
  <si>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</si>
  <si>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</si>
  <si>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</si>
  <si>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</si>
  <si>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</si>
  <si>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</si>
  <si>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</si>
  <si>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</si>
  <si>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</si>
  <si>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</si>
  <si>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</si>
  <si>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</si>
  <si>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</si>
  <si>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</si>
  <si>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</si>
  <si>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</si>
  <si>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</si>
  <si>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</si>
  <si>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</si>
  <si>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</si>
  <si>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</si>
  <si>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</si>
  <si>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</si>
  <si>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</si>
  <si>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</si>
  <si>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</si>
  <si>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</si>
  <si>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</si>
  <si>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</si>
  <si>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</si>
  <si>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</si>
  <si>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</si>
  <si>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</si>
  <si>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</si>
  <si>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</si>
  <si>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</si>
  <si>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</si>
  <si>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</si>
  <si>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</si>
  <si>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</si>
  <si>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</si>
  <si>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</si>
  <si>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</si>
  <si>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</si>
  <si>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</si>
  <si>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</si>
  <si>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</si>
  <si>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</si>
  <si>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</si>
  <si>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</si>
  <si>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</si>
  <si>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</si>
  <si>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</si>
  <si>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</si>
  <si>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</si>
  <si>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</si>
  <si>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</si>
  <si>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</si>
  <si>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</si>
  <si>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</si>
  <si>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</si>
  <si>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</si>
  <si>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</si>
  <si>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</si>
  <si>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</si>
  <si>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</si>
  <si>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</si>
  <si>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</si>
  <si>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</si>
  <si>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</si>
  <si>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</si>
  <si>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</si>
  <si>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</si>
  <si>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</si>
  <si>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</si>
  <si>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</si>
  <si>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</si>
  <si>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</si>
  <si>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</si>
  <si>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</si>
  <si>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</si>
  <si>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</si>
  <si>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</si>
  <si>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</si>
  <si>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</si>
  <si>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</si>
  <si>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</si>
  <si>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</si>
  <si>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</si>
  <si>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</si>
  <si>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</si>
  <si>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</si>
  <si>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</si>
  <si>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</si>
  <si>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</si>
  <si>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</si>
  <si>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</si>
  <si>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</si>
  <si>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</si>
  <si>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</si>
  <si>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</si>
  <si>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</si>
  <si>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</si>
  <si>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</si>
  <si>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</si>
  <si>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</si>
  <si>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</si>
  <si>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</si>
  <si>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</si>
  <si>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</si>
  <si>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</si>
  <si>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</si>
  <si>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</si>
  <si>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</si>
  <si>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</si>
  <si>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</si>
  <si>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</si>
  <si>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</si>
  <si>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</si>
  <si>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</si>
  <si>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</si>
  <si>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</si>
  <si>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</si>
  <si>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</si>
  <si>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</si>
  <si>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</si>
  <si>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</si>
  <si>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</si>
  <si>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</si>
  <si>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</si>
  <si>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</si>
  <si>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</si>
  <si>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</si>
  <si>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</si>
  <si>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</si>
  <si>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</si>
  <si>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</si>
  <si>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</si>
  <si>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</si>
  <si>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</si>
  <si>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</si>
  <si>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</si>
  <si>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</si>
  <si>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</si>
  <si>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</si>
  <si>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</si>
  <si>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</si>
  <si>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</si>
  <si>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</si>
  <si>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</si>
  <si>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</si>
  <si>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</si>
  <si>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</si>
  <si>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</si>
  <si>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</si>
  <si>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</si>
  <si>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</si>
  <si>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</si>
  <si>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</si>
  <si>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</si>
  <si>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</si>
  <si>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</si>
  <si>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</si>
  <si>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</si>
  <si>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</si>
  <si>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</si>
  <si>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</si>
  <si>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</si>
  <si>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</si>
  <si>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</si>
  <si>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</si>
  <si>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</si>
  <si>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</si>
  <si>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</si>
  <si>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</si>
  <si>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</si>
  <si>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</si>
  <si>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</si>
  <si>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</si>
  <si>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</si>
  <si>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</si>
  <si>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</si>
  <si>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</si>
  <si>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</si>
  <si>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</si>
  <si>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</si>
  <si>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</si>
  <si>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</si>
  <si>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</si>
  <si>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</si>
  <si>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</si>
  <si>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</si>
  <si>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</si>
  <si>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</si>
  <si>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</si>
  <si>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</si>
  <si>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</si>
  <si>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</si>
  <si>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</si>
  <si>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</si>
  <si>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</si>
  <si>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</si>
  <si>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</si>
  <si>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</si>
  <si>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</si>
  <si>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</si>
  <si>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</si>
  <si>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</si>
  <si>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</si>
  <si>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</si>
  <si>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</si>
  <si>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</si>
  <si>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</si>
  <si>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</si>
  <si>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</si>
  <si>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</si>
  <si>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</si>
  <si>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</si>
  <si>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</si>
  <si>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</si>
  <si>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</si>
  <si>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</si>
  <si>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</si>
  <si>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</si>
  <si>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</si>
  <si>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</si>
  <si>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</si>
  <si>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</si>
  <si>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</si>
  <si>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</si>
  <si>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</si>
  <si>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</si>
  <si>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</si>
  <si>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</si>
  <si>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</si>
  <si>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</si>
  <si>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</si>
  <si>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</si>
  <si>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</si>
  <si>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</si>
  <si>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</si>
  <si>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</si>
  <si>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</si>
  <si>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</si>
  <si>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</si>
  <si>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</si>
  <si>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</si>
  <si>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</si>
  <si>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</si>
  <si>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</si>
  <si>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</si>
  <si>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</si>
  <si>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</si>
  <si>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</si>
  <si>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</si>
  <si>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</si>
  <si>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</si>
  <si>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</si>
  <si>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</si>
  <si>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</si>
  <si>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</si>
  <si>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</si>
  <si>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</si>
  <si>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</si>
  <si>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</si>
  <si>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</si>
  <si>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</si>
  <si>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</si>
  <si>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</si>
  <si>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</si>
  <si>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</si>
  <si>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</si>
  <si>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</si>
  <si>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</si>
  <si>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</si>
  <si>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</si>
  <si>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</si>
  <si>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</si>
  <si>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</si>
  <si>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</si>
  <si>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</si>
  <si>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</si>
  <si>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</si>
  <si>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</si>
  <si>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</si>
  <si>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</si>
  <si>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</si>
  <si>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</si>
  <si>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</si>
  <si>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</si>
  <si>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</si>
  <si>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</si>
  <si>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</si>
  <si>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</si>
  <si>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</si>
  <si>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</si>
  <si>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</si>
  <si>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</si>
  <si>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</si>
  <si>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</si>
  <si>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</si>
  <si>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</si>
  <si>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</si>
  <si>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</si>
  <si>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</si>
  <si>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</si>
  <si>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</si>
  <si>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</si>
  <si>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</si>
  <si>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</si>
  <si>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</si>
  <si>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</si>
  <si>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</si>
  <si>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</si>
  <si>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</si>
  <si>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</si>
  <si>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</si>
  <si>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</si>
  <si>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</si>
  <si>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</si>
  <si>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</si>
  <si>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</si>
  <si>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</si>
  <si>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</si>
  <si>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</si>
  <si>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</si>
  <si>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</si>
  <si>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</si>
  <si>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</si>
  <si>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</si>
  <si>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</si>
  <si>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</si>
  <si>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</si>
  <si>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</si>
  <si>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</si>
  <si>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</si>
  <si>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</si>
  <si>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</si>
  <si>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</si>
  <si>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</si>
  <si>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</si>
  <si>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</si>
  <si>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</si>
  <si>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</si>
  <si>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</si>
  <si>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</si>
  <si>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</si>
  <si>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</si>
  <si>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</si>
  <si>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</si>
  <si>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</si>
  <si>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</si>
  <si>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</si>
  <si>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</si>
  <si>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</si>
  <si>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</si>
  <si>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</si>
  <si>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</si>
  <si>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</si>
  <si>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</si>
  <si>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</si>
  <si>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</si>
  <si>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</si>
  <si>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</si>
  <si>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</si>
  <si>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</si>
  <si>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</si>
  <si>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</si>
  <si>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</si>
  <si>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</si>
  <si>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</si>
  <si>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</si>
  <si>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</si>
  <si>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</si>
  <si>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</si>
  <si>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</si>
  <si>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</si>
  <si>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</si>
  <si>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</si>
  <si>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</si>
  <si>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</si>
  <si>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</si>
  <si>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</si>
  <si>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</si>
  <si>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</si>
  <si>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</si>
  <si>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</si>
  <si>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</si>
  <si>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</si>
  <si>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</si>
  <si>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</si>
  <si>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</si>
  <si>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</si>
  <si>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</si>
  <si>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</si>
  <si>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</si>
  <si>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</si>
  <si>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</si>
  <si>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</si>
  <si>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</si>
  <si>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</si>
  <si>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</si>
  <si>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</si>
  <si>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</si>
  <si>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</si>
  <si>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</si>
  <si>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</si>
  <si>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</si>
  <si>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</si>
  <si>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</si>
  <si>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</si>
  <si>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</si>
  <si>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</si>
  <si>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</si>
  <si>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</si>
  <si>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</si>
  <si>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</si>
  <si>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</si>
  <si>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</si>
  <si>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</si>
  <si>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</si>
  <si>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</si>
  <si>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</si>
  <si>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</si>
  <si>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</si>
  <si>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</si>
  <si>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</si>
  <si>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</si>
  <si>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</si>
  <si>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</si>
  <si>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</si>
  <si>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</si>
  <si>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</si>
  <si>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</si>
  <si>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</si>
  <si>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</si>
  <si>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</si>
  <si>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</si>
  <si>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</si>
  <si>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</si>
  <si>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</si>
  <si>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</si>
  <si>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</si>
  <si>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</si>
  <si>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</si>
  <si>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</si>
  <si>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</si>
  <si>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</si>
  <si>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</si>
  <si>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</si>
  <si>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</si>
  <si>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</si>
  <si>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</si>
  <si>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</si>
  <si>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</si>
  <si>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</si>
  <si>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</si>
  <si>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</si>
  <si>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</si>
  <si>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</si>
  <si>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</si>
  <si>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</si>
  <si>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</si>
  <si>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</si>
  <si>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</si>
  <si>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</si>
  <si>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</si>
  <si>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</si>
  <si>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</si>
  <si>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</si>
  <si>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</si>
  <si>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</si>
  <si>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</si>
  <si>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</si>
  <si>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</si>
  <si>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</si>
  <si>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</si>
  <si>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</si>
  <si>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</si>
  <si>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</si>
  <si>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</si>
  <si>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</si>
  <si>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</si>
  <si>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</si>
  <si>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</si>
  <si>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</si>
  <si>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</si>
  <si>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</si>
  <si>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</si>
  <si>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</si>
  <si>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</si>
  <si>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</si>
  <si>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</si>
  <si>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</si>
  <si>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</si>
  <si>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</si>
  <si>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</si>
  <si>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</si>
  <si>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</si>
  <si>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</si>
  <si>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</si>
  <si>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</si>
  <si>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</si>
  <si>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</si>
  <si>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</si>
  <si>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</si>
  <si>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</si>
  <si>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</si>
  <si>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</si>
  <si>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</si>
  <si>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</si>
  <si>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</si>
  <si>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</si>
  <si>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</si>
  <si>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</si>
  <si>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</si>
  <si>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</si>
  <si>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</si>
  <si>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</si>
  <si>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</si>
  <si>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</si>
  <si>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</si>
  <si>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</si>
  <si>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</si>
  <si>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</si>
  <si>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</si>
  <si>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</si>
  <si>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</si>
  <si>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</si>
  <si>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</si>
  <si>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</si>
  <si>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</si>
  <si>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</si>
  <si>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</si>
  <si>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</si>
  <si>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</si>
  <si>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</si>
  <si>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</si>
  <si>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</si>
  <si>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</si>
  <si>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</si>
  <si>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</si>
  <si>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</si>
  <si>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</si>
  <si>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</si>
  <si>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</si>
  <si>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</si>
  <si>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</si>
  <si>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</si>
  <si>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</si>
  <si>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</si>
  <si>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</si>
  <si>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</si>
  <si>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</si>
  <si>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</si>
  <si>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</si>
  <si>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</si>
  <si>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</si>
  <si>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</si>
  <si>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</si>
  <si>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</si>
  <si>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</si>
  <si>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</si>
  <si>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</si>
  <si>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</si>
  <si>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</si>
  <si>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</si>
  <si>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</si>
  <si>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</si>
  <si>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</si>
  <si>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</si>
  <si>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</si>
  <si>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</si>
  <si>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</si>
  <si>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</si>
  <si>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</si>
  <si>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</si>
  <si>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</si>
  <si>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</si>
  <si>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</si>
  <si>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</si>
  <si>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</si>
  <si>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</si>
  <si>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</si>
  <si>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</si>
  <si>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</si>
  <si>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</si>
  <si>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</si>
  <si>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</si>
  <si>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</si>
  <si>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</si>
  <si>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</si>
  <si>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</si>
  <si>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</si>
  <si>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</si>
  <si>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</si>
  <si>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</si>
  <si>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</si>
  <si>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</si>
  <si>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</si>
  <si>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</si>
  <si>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</si>
  <si>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</si>
  <si>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</si>
  <si>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</si>
  <si>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</si>
  <si>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</si>
  <si>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</si>
  <si>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</si>
  <si>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</si>
  <si>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</si>
  <si>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</si>
  <si>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</si>
  <si>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</si>
  <si>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</si>
  <si>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</si>
  <si>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</si>
  <si>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</si>
  <si>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</si>
  <si>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</si>
  <si>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</si>
  <si>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</si>
  <si>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</si>
  <si>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</si>
  <si>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</si>
  <si>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</si>
  <si>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</si>
  <si>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</si>
  <si>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</si>
  <si>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</si>
  <si>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</si>
  <si>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</si>
  <si>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</si>
  <si>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</si>
  <si>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</si>
  <si>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</si>
  <si>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</si>
  <si>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</si>
  <si>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</si>
  <si>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</si>
  <si>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</si>
  <si>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</si>
  <si>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</si>
  <si>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</si>
  <si>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</si>
  <si>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</si>
  <si>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</si>
  <si>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</si>
  <si>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</si>
  <si>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</si>
  <si>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</si>
  <si>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</si>
  <si>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</si>
  <si>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</si>
  <si>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</si>
  <si>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</si>
  <si>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</si>
  <si>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</si>
  <si>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</si>
  <si>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</si>
  <si>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</si>
  <si>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</si>
  <si>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</si>
  <si>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</si>
  <si>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</si>
  <si>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</si>
  <si>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</si>
  <si>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</si>
  <si>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</si>
  <si>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</si>
  <si>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</si>
  <si>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</si>
  <si>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</si>
  <si>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</si>
  <si>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</si>
  <si>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</si>
  <si>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</si>
  <si>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</si>
  <si>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</si>
  <si>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</si>
  <si>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</si>
  <si>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</si>
  <si>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</si>
  <si>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</si>
  <si>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</si>
  <si>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</si>
  <si>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</si>
  <si>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</si>
  <si>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</si>
  <si>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</si>
  <si>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</si>
  <si>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</si>
  <si>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</si>
  <si>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</si>
  <si>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</si>
  <si>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</si>
  <si>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</si>
  <si>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</si>
  <si>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</si>
  <si>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</si>
  <si>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</si>
  <si>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</si>
  <si>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</si>
  <si>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</si>
  <si>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</si>
  <si>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</si>
  <si>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</si>
  <si>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</si>
  <si>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</si>
  <si>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</si>
  <si>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</si>
  <si>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</si>
  <si>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</si>
  <si>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</si>
  <si>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</si>
  <si>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</si>
  <si>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</si>
  <si>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</si>
  <si>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</si>
  <si>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</si>
  <si>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</si>
  <si>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</si>
  <si>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</si>
  <si>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</si>
  <si>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</si>
  <si>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</si>
  <si>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</si>
  <si>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</si>
  <si>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</si>
  <si>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</si>
  <si>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</si>
  <si>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</si>
  <si>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</si>
  <si>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</si>
  <si>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</si>
  <si>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</si>
  <si>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</si>
  <si>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</si>
  <si>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</si>
  <si>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</si>
  <si>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</si>
  <si>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</si>
  <si>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</si>
  <si>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</si>
  <si>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</si>
  <si>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</si>
  <si>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</si>
  <si>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</si>
  <si>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</si>
  <si>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</si>
  <si>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</si>
  <si>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</si>
  <si>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</si>
  <si>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</si>
  <si>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</si>
  <si>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</si>
  <si>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</si>
  <si>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</si>
  <si>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</si>
  <si>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</si>
  <si>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</si>
  <si>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</si>
  <si>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</si>
  <si>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</si>
  <si>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</si>
  <si>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</si>
  <si>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</si>
  <si>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</si>
  <si>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</si>
  <si>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</si>
  <si>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</si>
  <si>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</si>
  <si>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</si>
  <si>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</si>
  <si>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</si>
  <si>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</si>
  <si>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</si>
  <si>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</si>
  <si>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</si>
  <si>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</si>
  <si>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</si>
  <si>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</si>
  <si>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</si>
  <si>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</si>
  <si>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</si>
  <si>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</si>
  <si>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</si>
  <si>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</si>
  <si>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</si>
  <si>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</si>
  <si>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</si>
  <si>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</si>
  <si>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</si>
  <si>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</si>
  <si>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</si>
  <si>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</si>
  <si>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</si>
  <si>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</si>
  <si>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</si>
  <si>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</si>
  <si>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</si>
  <si>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</si>
  <si>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</si>
  <si>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</si>
  <si>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</si>
  <si>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</si>
  <si>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</si>
  <si>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</si>
  <si>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</si>
  <si>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</si>
  <si>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</si>
  <si>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</si>
  <si>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</si>
  <si>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</si>
  <si>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</si>
  <si>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</si>
  <si>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</si>
  <si>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</si>
  <si>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</si>
  <si>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</si>
  <si>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</si>
  <si>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</si>
  <si>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</si>
  <si>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</si>
  <si>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</si>
  <si>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</si>
  <si>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</si>
  <si>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</si>
  <si>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</si>
  <si>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</si>
  <si>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</si>
  <si>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</si>
  <si>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</si>
  <si>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</si>
  <si>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</si>
  <si>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</si>
  <si>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</si>
  <si>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</si>
  <si>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</si>
  <si>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</si>
  <si>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</si>
  <si>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</si>
  <si>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</si>
  <si>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</si>
  <si>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</si>
  <si>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</si>
  <si>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</si>
  <si>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</si>
  <si>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</si>
  <si>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</si>
  <si>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</si>
  <si>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</si>
  <si>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</si>
  <si>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</si>
  <si>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</si>
  <si>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</si>
  <si>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</si>
  <si>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</si>
  <si>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</si>
  <si>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</si>
  <si>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</si>
  <si>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</si>
  <si>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</si>
  <si>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</si>
  <si>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</si>
  <si>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</si>
  <si>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</si>
  <si>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</si>
  <si>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</si>
  <si>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</si>
  <si>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</si>
  <si>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</si>
  <si>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</si>
  <si>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</si>
  <si>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</si>
  <si>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</si>
  <si>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</si>
  <si>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</si>
  <si>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</si>
  <si>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</si>
  <si>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</si>
  <si>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</si>
  <si>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</si>
  <si>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</si>
  <si>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</si>
  <si>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</si>
  <si>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</si>
  <si>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</si>
  <si>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</si>
  <si>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</si>
  <si>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</si>
  <si>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</si>
  <si>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</si>
  <si>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</si>
  <si>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</si>
  <si>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</si>
  <si>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</si>
  <si>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</si>
  <si>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</si>
  <si>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</si>
  <si>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</si>
  <si>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</si>
  <si>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</si>
  <si>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</si>
  <si>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</si>
  <si>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</si>
  <si>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</si>
  <si>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</si>
  <si>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</si>
  <si>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</si>
  <si>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</si>
  <si>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</si>
  <si>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</si>
  <si>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</si>
  <si>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</si>
  <si>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</si>
  <si>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</si>
  <si>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</si>
  <si>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</si>
  <si>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</si>
  <si>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</si>
  <si>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</si>
  <si>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</si>
  <si>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</si>
  <si>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</si>
  <si>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</si>
  <si>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</si>
  <si>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</si>
  <si>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</si>
  <si>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</si>
  <si>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</si>
  <si>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</si>
  <si>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</si>
  <si>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</si>
  <si>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</si>
  <si>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</si>
  <si>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</si>
  <si>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</si>
  <si>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</si>
  <si>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</si>
  <si>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</si>
  <si>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</si>
  <si>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</si>
  <si>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</si>
  <si>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</si>
  <si>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</si>
  <si>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</si>
  <si>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</si>
  <si>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</si>
  <si>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</si>
  <si>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</si>
  <si>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</si>
  <si>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</si>
  <si>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</si>
  <si>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</si>
  <si>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</si>
  <si>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</si>
  <si>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</si>
  <si>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</si>
  <si>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</si>
  <si>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</si>
  <si>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</si>
  <si>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</si>
  <si>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</si>
  <si>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</si>
  <si>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</si>
  <si>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</si>
  <si>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</si>
  <si>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</si>
  <si>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</si>
  <si>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</si>
  <si>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</si>
  <si>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</si>
  <si>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</si>
  <si>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</si>
  <si>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</si>
  <si>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</si>
  <si>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</si>
  <si>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</si>
  <si>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</si>
  <si>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</si>
  <si>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</si>
  <si>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</si>
  <si>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</si>
  <si>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</si>
  <si>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</si>
  <si>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</si>
  <si>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</si>
  <si>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</si>
  <si>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</si>
  <si>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</si>
  <si>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</si>
  <si>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</si>
  <si>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</si>
  <si>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</si>
  <si>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</si>
  <si>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</si>
  <si>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</si>
  <si>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</si>
  <si>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</si>
  <si>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</si>
  <si>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</si>
  <si>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</si>
  <si>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</si>
  <si>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</si>
  <si>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</si>
  <si>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</si>
  <si>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</si>
  <si>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</si>
  <si>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</si>
  <si>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</si>
  <si>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</si>
  <si>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</si>
  <si>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</si>
  <si>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</si>
  <si>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</si>
  <si>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</si>
  <si>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</si>
  <si>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</si>
  <si>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</si>
  <si>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</si>
  <si>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</si>
  <si>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</si>
  <si>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</si>
  <si>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</si>
  <si>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</si>
  <si>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</si>
  <si>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</si>
  <si>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</si>
  <si>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</si>
  <si>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</si>
  <si>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</si>
  <si>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</si>
  <si>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</si>
  <si>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</si>
  <si>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</si>
  <si>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</si>
  <si>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</si>
  <si>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</si>
  <si>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</si>
  <si>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</si>
  <si>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</si>
  <si>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</si>
  <si>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</si>
  <si>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</si>
  <si>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</si>
  <si>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</si>
  <si>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</si>
  <si>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</si>
  <si>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</si>
  <si>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</si>
  <si>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</si>
  <si>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</si>
  <si>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</si>
  <si>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</si>
  <si>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</si>
  <si>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</si>
  <si>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</si>
  <si>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</si>
  <si>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</si>
  <si>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</si>
  <si>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</si>
  <si>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</si>
  <si>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</si>
  <si>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</si>
  <si>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</si>
  <si>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</si>
  <si>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</si>
  <si>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</si>
  <si>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</si>
  <si>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</si>
  <si>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</si>
  <si>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</si>
  <si>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</si>
  <si>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</si>
  <si>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</si>
  <si>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</si>
  <si>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</si>
  <si>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</si>
  <si>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</si>
  <si>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</si>
  <si>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</si>
  <si>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</si>
  <si>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</si>
  <si>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</si>
  <si>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</si>
  <si>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</si>
  <si>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</si>
  <si>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</si>
  <si>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</si>
  <si>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</si>
  <si>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</si>
  <si>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</si>
  <si>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</si>
  <si>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</si>
  <si>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</si>
  <si>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</si>
  <si>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</si>
  <si>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</si>
  <si>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</si>
  <si>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</si>
  <si>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</si>
  <si>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</si>
  <si>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</si>
  <si>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</si>
  <si>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</si>
  <si>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</si>
  <si>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</si>
  <si>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</si>
  <si>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</si>
  <si>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</si>
  <si>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</si>
  <si>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</si>
  <si>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</si>
  <si>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</si>
  <si>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</si>
  <si>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</si>
  <si>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</si>
  <si>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</si>
  <si>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</si>
  <si>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</si>
  <si>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</si>
  <si>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</si>
  <si>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</si>
  <si>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</si>
  <si>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</si>
  <si>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</si>
  <si>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</si>
  <si>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</si>
  <si>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</si>
  <si>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</si>
  <si>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</si>
  <si>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</si>
  <si>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</si>
  <si>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</si>
  <si>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</si>
  <si>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</si>
  <si>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</si>
  <si>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</si>
  <si>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</si>
  <si>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</si>
  <si>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</si>
  <si>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</si>
  <si>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</si>
  <si>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</si>
  <si>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</si>
  <si>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</si>
  <si>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</si>
  <si>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</si>
  <si>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</si>
  <si>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</si>
  <si>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</si>
  <si>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</si>
  <si>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</si>
  <si>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</si>
  <si>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</si>
  <si>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</si>
  <si>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</si>
  <si>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</si>
  <si>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</si>
  <si>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</si>
  <si>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</si>
  <si>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</si>
  <si>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</si>
  <si>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</si>
  <si>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</si>
  <si>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</si>
  <si>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</si>
  <si>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</si>
  <si>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</si>
  <si>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</si>
  <si>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</si>
  <si>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</si>
  <si>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</si>
  <si>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</si>
  <si>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</si>
  <si>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</si>
  <si>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</si>
  <si>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</si>
  <si>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</si>
  <si>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</si>
  <si>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</si>
  <si>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</si>
  <si>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</si>
  <si>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</si>
  <si>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</si>
  <si>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</si>
  <si>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</si>
  <si>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</si>
  <si>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</si>
  <si>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</si>
  <si>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</si>
  <si>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</si>
  <si>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</si>
  <si>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</si>
  <si>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</si>
  <si>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</si>
  <si>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</si>
  <si>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</si>
  <si>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</si>
  <si>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</si>
  <si>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</si>
  <si>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</si>
  <si>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</si>
  <si>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</si>
  <si>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</si>
  <si>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</si>
  <si>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</si>
  <si>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</si>
  <si>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</si>
  <si>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</si>
  <si>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</si>
  <si>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</si>
  <si>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</si>
  <si>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</si>
  <si>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</si>
  <si>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</si>
  <si>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</si>
  <si>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</si>
  <si>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</si>
  <si>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</si>
  <si>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</si>
  <si>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</si>
  <si>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</si>
  <si>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</si>
  <si>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</si>
  <si>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</si>
  <si>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</si>
  <si>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</si>
  <si>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</si>
  <si>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</si>
  <si>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</si>
  <si>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</si>
  <si>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</si>
  <si>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</si>
  <si>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</si>
  <si>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</si>
  <si>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</si>
  <si>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</si>
  <si>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</si>
  <si>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</si>
  <si>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</si>
  <si>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</si>
  <si>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</si>
  <si>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</si>
  <si>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</si>
  <si>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</si>
  <si>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</si>
  <si>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</si>
  <si>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</si>
  <si>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</si>
  <si>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</si>
  <si>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</si>
  <si>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</si>
  <si>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</si>
  <si>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</si>
  <si>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</si>
  <si>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</si>
  <si>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</si>
  <si>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</si>
  <si>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</si>
  <si>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</si>
  <si>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</si>
  <si>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</si>
  <si>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</si>
  <si>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</si>
  <si>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</si>
  <si>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</si>
  <si>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</si>
  <si>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</si>
  <si>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</si>
  <si>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</si>
  <si>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</si>
  <si>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</si>
  <si>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</si>
  <si>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</si>
  <si>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</si>
  <si>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</si>
  <si>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</si>
  <si>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</si>
  <si>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</si>
  <si>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</si>
  <si>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</si>
  <si>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</si>
  <si>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</si>
  <si>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</si>
  <si>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</si>
  <si>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</si>
  <si>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</si>
  <si>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</si>
  <si>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</si>
  <si>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</si>
  <si>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</si>
  <si>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</si>
  <si>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</si>
  <si>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</si>
  <si>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</si>
  <si>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</si>
  <si>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</si>
  <si>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</si>
  <si>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</si>
  <si>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</si>
  <si>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</si>
  <si>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</si>
  <si>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</si>
  <si>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</si>
  <si>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</si>
  <si>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</si>
  <si>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</si>
  <si>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</si>
  <si>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</si>
  <si>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</si>
  <si>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</si>
  <si>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</si>
  <si>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</si>
  <si>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</si>
  <si>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</si>
  <si>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</si>
  <si>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</si>
  <si>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</si>
  <si>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</si>
  <si>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</si>
  <si>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</si>
  <si>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</si>
  <si>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</si>
  <si>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</si>
  <si>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</si>
  <si>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</si>
  <si>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</si>
  <si>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</si>
  <si>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</si>
  <si>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</si>
  <si>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</si>
  <si>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</si>
  <si>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</si>
  <si>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</si>
  <si>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</si>
  <si>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</si>
  <si>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</si>
  <si>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</si>
  <si>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</si>
  <si>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</si>
  <si>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</si>
  <si>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</si>
  <si>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</si>
  <si>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</si>
  <si>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</si>
  <si>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</si>
  <si>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</si>
  <si>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</si>
  <si>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</si>
  <si>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</si>
  <si>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</si>
  <si>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</si>
  <si>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</si>
  <si>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</si>
  <si>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</si>
  <si>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</si>
  <si>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</si>
  <si>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</si>
  <si>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</si>
  <si>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</si>
  <si>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</si>
  <si>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</si>
  <si>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</si>
  <si>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</si>
  <si>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</si>
  <si>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</si>
  <si>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</si>
  <si>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</si>
  <si>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</si>
  <si>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</si>
  <si>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</si>
  <si>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</si>
  <si>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</si>
  <si>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</si>
  <si>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</si>
  <si>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</si>
  <si>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</si>
  <si>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</si>
  <si>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</si>
  <si>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</si>
  <si>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</si>
  <si>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</si>
  <si>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</si>
  <si>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</si>
  <si>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</si>
  <si>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</si>
  <si>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</si>
  <si>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</si>
  <si>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</si>
  <si>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</si>
  <si>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</si>
  <si>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</si>
  <si>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</si>
  <si>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</si>
  <si>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</si>
  <si>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</si>
  <si>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</si>
  <si>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</si>
  <si>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</si>
  <si>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</si>
  <si>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</si>
  <si>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</si>
  <si>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</si>
  <si>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</si>
  <si>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</si>
  <si>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</si>
  <si>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</si>
  <si>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</si>
  <si>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</si>
  <si>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</si>
  <si>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</si>
  <si>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</si>
  <si>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</si>
  <si>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</si>
  <si>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</si>
  <si>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</si>
  <si>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</si>
  <si>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</si>
  <si>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</si>
  <si>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</si>
  <si>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</si>
  <si>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</si>
  <si>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</si>
  <si>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</si>
  <si>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</si>
  <si>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</si>
  <si>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</si>
  <si>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</si>
  <si>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</si>
  <si>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</si>
  <si>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</si>
  <si>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</si>
  <si>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</si>
  <si>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</si>
  <si>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</si>
  <si>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</si>
  <si>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</si>
  <si>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</si>
  <si>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</si>
  <si>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</si>
  <si>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</si>
  <si>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</si>
  <si>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</si>
  <si>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</si>
  <si>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</si>
  <si>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</si>
  <si>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</si>
  <si>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</si>
  <si>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</si>
  <si>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</si>
  <si>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</si>
  <si>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</si>
  <si>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</si>
  <si>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</si>
  <si>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</si>
  <si>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</si>
  <si>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</si>
  <si>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</si>
  <si>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</si>
  <si>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</si>
  <si>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</si>
  <si>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</si>
  <si>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</si>
  <si>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</si>
  <si>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</si>
  <si>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</si>
  <si>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</si>
  <si>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</si>
  <si>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</si>
  <si>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</si>
  <si>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</si>
  <si>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</si>
  <si>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</si>
  <si>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</si>
  <si>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</si>
  <si>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</si>
  <si>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</si>
  <si>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</si>
  <si>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</si>
  <si>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</si>
  <si>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</si>
  <si>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</si>
  <si>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</si>
  <si>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</si>
  <si>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</si>
  <si>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</si>
  <si>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</si>
  <si>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</si>
  <si>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</si>
  <si>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</si>
  <si>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</si>
  <si>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</si>
  <si>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</si>
  <si>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</si>
  <si>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</si>
  <si>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</si>
  <si>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</si>
  <si>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</si>
  <si>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</si>
  <si>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</si>
  <si>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</si>
  <si>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</si>
  <si>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</si>
  <si>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</si>
  <si>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</si>
  <si>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</si>
  <si>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</si>
  <si>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</si>
  <si>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</si>
  <si>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</si>
  <si>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</si>
  <si>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</si>
  <si>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</si>
  <si>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</si>
  <si>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</si>
  <si>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</si>
  <si>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</si>
  <si>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</si>
  <si>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</si>
  <si>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</si>
  <si>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</si>
  <si>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</si>
  <si>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</si>
  <si>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</si>
  <si>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</si>
  <si>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</si>
  <si>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</si>
  <si>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</si>
  <si>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</si>
  <si>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</si>
  <si>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</si>
  <si>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</si>
  <si>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</si>
  <si>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</si>
  <si>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</si>
  <si>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</si>
  <si>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</si>
  <si>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</si>
  <si>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</si>
  <si>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</si>
  <si>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</si>
  <si>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</si>
  <si>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</si>
  <si>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</si>
  <si>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</si>
  <si>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</si>
  <si>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</si>
  <si>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</si>
  <si>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</si>
  <si>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</si>
  <si>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</si>
  <si>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</si>
  <si>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</si>
  <si>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</si>
  <si>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</si>
  <si>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</si>
  <si>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</si>
  <si>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</si>
  <si>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</si>
  <si>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</si>
  <si>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</si>
  <si>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</si>
  <si>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</si>
  <si>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</si>
  <si>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</si>
  <si>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</si>
  <si>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</si>
  <si>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</si>
  <si>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</si>
  <si>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</si>
  <si>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</si>
  <si>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</si>
  <si>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</si>
  <si>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</si>
  <si>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</si>
  <si>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</si>
  <si>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</si>
  <si>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</si>
  <si>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</si>
  <si>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</si>
  <si>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</si>
  <si>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</si>
  <si>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</si>
  <si>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</si>
  <si>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</si>
  <si>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</si>
  <si>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</si>
  <si>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</si>
  <si>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</si>
  <si>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</si>
  <si>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</si>
  <si>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</si>
  <si>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</si>
  <si>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</si>
  <si>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</si>
  <si>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</si>
  <si>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</si>
  <si>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</si>
  <si>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</si>
  <si>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</si>
  <si>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</si>
  <si>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</si>
  <si>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</si>
  <si>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</si>
  <si>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</si>
  <si>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</si>
  <si>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</si>
  <si>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</si>
  <si>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</si>
  <si>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</si>
  <si>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</si>
  <si>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</si>
  <si>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</si>
  <si>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</si>
  <si>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</si>
  <si>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</si>
  <si>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</si>
  <si>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</si>
  <si>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</si>
  <si>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</si>
  <si>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</si>
  <si>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</si>
  <si>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</si>
  <si>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</si>
  <si>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</si>
  <si>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</si>
  <si>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</si>
  <si>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</si>
  <si>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</si>
  <si>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</si>
  <si>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</si>
  <si>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</si>
  <si>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</si>
  <si>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</si>
  <si>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</si>
  <si>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</si>
  <si>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</si>
  <si>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</si>
  <si>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</si>
  <si>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</si>
  <si>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</si>
  <si>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</si>
  <si>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</si>
  <si>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</si>
  <si>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</si>
  <si>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</si>
  <si>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</si>
  <si>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</si>
  <si>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</si>
  <si>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</si>
  <si>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</si>
  <si>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</si>
  <si>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</si>
  <si>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</si>
  <si>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</si>
  <si>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</si>
  <si>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</si>
  <si>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</si>
  <si>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</si>
  <si>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</si>
  <si>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</si>
  <si>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</si>
  <si>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</si>
  <si>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</si>
  <si>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</si>
  <si>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</si>
  <si>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</si>
  <si>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</si>
  <si>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</si>
  <si>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</si>
  <si>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</si>
  <si>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</si>
  <si>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</si>
  <si>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</si>
  <si>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</si>
  <si>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</si>
  <si>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</si>
  <si>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</si>
  <si>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</si>
  <si>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</si>
  <si>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</si>
  <si>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</si>
  <si>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</si>
  <si>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</si>
  <si>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</si>
  <si>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</si>
  <si>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</si>
  <si>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</si>
  <si>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</si>
  <si>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</si>
  <si>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</si>
  <si>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</si>
  <si>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</si>
  <si>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</si>
  <si>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</si>
  <si>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</si>
  <si>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</si>
  <si>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</si>
  <si>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</si>
  <si>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</si>
  <si>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</si>
  <si>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</si>
  <si>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</si>
  <si>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</si>
  <si>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</si>
  <si>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</si>
  <si>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</si>
  <si>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</si>
  <si>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</si>
  <si>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</si>
  <si>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</si>
  <si>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</si>
  <si>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</si>
  <si>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</si>
  <si>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</si>
  <si>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</si>
  <si>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</si>
  <si>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</si>
  <si>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</si>
  <si>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</si>
  <si>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</si>
  <si>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</si>
  <si>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</si>
  <si>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</si>
  <si>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</si>
  <si>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</si>
  <si>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</si>
  <si>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</si>
  <si>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</si>
  <si>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</si>
  <si>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</si>
  <si>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</si>
  <si>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</si>
  <si>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</si>
  <si>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</si>
  <si>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</si>
  <si>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</si>
  <si>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</si>
  <si>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</si>
  <si>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</si>
  <si>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</si>
  <si>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</si>
  <si>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</si>
  <si>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</si>
  <si>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</si>
  <si>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</si>
  <si>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</si>
  <si>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</si>
  <si>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</si>
  <si>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</si>
  <si>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</si>
  <si>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</si>
  <si>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</si>
  <si>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</si>
  <si>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</si>
  <si>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</si>
  <si>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</si>
  <si>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</si>
  <si>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</si>
  <si>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</si>
  <si>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</si>
  <si>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</si>
  <si>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</si>
  <si>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</si>
  <si>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</si>
  <si>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</si>
  <si>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</si>
  <si>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</si>
  <si>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</si>
  <si>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</si>
  <si>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</si>
  <si>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</si>
  <si>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</si>
  <si>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</si>
  <si>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</si>
  <si>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</si>
  <si>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</si>
  <si>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</si>
  <si>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</si>
  <si>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</si>
  <si>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</si>
  <si>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</si>
  <si>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</si>
  <si>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</si>
  <si>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</si>
  <si>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</si>
  <si>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</si>
  <si>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</si>
  <si>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</si>
  <si>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</si>
  <si>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</si>
  <si>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</si>
  <si>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</si>
  <si>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</si>
  <si>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</si>
  <si>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</si>
  <si>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</si>
  <si>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</si>
  <si>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</si>
  <si>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</si>
  <si>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</si>
  <si>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</si>
  <si>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</si>
  <si>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</si>
  <si>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</si>
  <si>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</si>
  <si>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</si>
  <si>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</si>
  <si>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</si>
  <si>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</si>
  <si>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</si>
  <si>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</si>
  <si>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</si>
  <si>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</si>
  <si>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</si>
  <si>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</si>
  <si>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</si>
  <si>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</si>
  <si>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</si>
  <si>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</si>
  <si>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</si>
  <si>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</si>
  <si>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</si>
  <si>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</si>
  <si>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</si>
  <si>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</si>
  <si>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</si>
  <si>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</si>
  <si>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</si>
  <si>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</si>
  <si>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</si>
  <si>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</si>
  <si>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</si>
  <si>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</si>
  <si>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</si>
  <si>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</si>
  <si>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</si>
  <si>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</si>
  <si>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</si>
  <si>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</si>
  <si>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</si>
  <si>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</si>
  <si>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</si>
  <si>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</si>
  <si>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</si>
  <si>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</si>
  <si>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</si>
  <si>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</si>
  <si>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</si>
  <si>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</si>
  <si>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</si>
  <si>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</si>
  <si>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</si>
  <si>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</si>
  <si>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</si>
  <si>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</si>
  <si>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</si>
  <si>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</si>
  <si>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</si>
  <si>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</si>
  <si>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</si>
  <si>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</si>
  <si>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</si>
  <si>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</si>
  <si>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</si>
  <si>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</si>
  <si>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</si>
  <si>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</si>
  <si>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</si>
  <si>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</si>
  <si>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</si>
  <si>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</si>
  <si>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</si>
  <si>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</si>
  <si>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</si>
  <si>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</si>
  <si>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</si>
  <si>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</si>
  <si>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</si>
  <si>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</si>
  <si>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</si>
  <si>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</si>
  <si>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</si>
  <si>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</si>
  <si>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</si>
  <si>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</si>
  <si>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</si>
  <si>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</si>
  <si>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</si>
  <si>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</si>
  <si>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</si>
  <si>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</si>
  <si>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</si>
  <si>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</si>
  <si>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</si>
  <si>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</si>
  <si>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</si>
  <si>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</si>
  <si>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</si>
  <si>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</si>
  <si>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</si>
  <si>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</si>
  <si>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</si>
  <si>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</si>
  <si>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</si>
  <si>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</si>
  <si>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</si>
  <si>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</si>
  <si>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</si>
  <si>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</si>
  <si>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</si>
  <si>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</si>
  <si>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</si>
  <si>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</si>
  <si>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</si>
  <si>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</si>
  <si>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</si>
  <si>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</si>
  <si>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</si>
  <si>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</si>
  <si>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</si>
  <si>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</si>
  <si>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</si>
  <si>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</si>
  <si>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</si>
  <si>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</si>
  <si>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</si>
  <si>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</si>
  <si>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</si>
  <si>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</si>
  <si>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</si>
  <si>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</si>
  <si>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</si>
  <si>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</si>
  <si>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</si>
  <si>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</si>
  <si>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</si>
  <si>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</si>
  <si>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</si>
  <si>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</si>
  <si>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</si>
  <si>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</si>
  <si>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</si>
  <si>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</si>
  <si>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</si>
  <si>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</si>
  <si>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</si>
  <si>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</si>
  <si>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</si>
  <si>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</si>
  <si>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</si>
  <si>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</si>
  <si>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</si>
  <si>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</si>
  <si>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</si>
  <si>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</si>
  <si>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</si>
  <si>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</si>
  <si>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</si>
  <si>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</si>
  <si>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</si>
  <si>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</si>
  <si>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</si>
  <si>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</si>
  <si>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</si>
  <si>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</si>
  <si>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</si>
  <si>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</si>
  <si>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</si>
  <si>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</si>
  <si>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</si>
  <si>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</si>
  <si>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</si>
  <si>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</si>
  <si>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</si>
  <si>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</si>
  <si>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</si>
  <si>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</si>
  <si>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</si>
  <si>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</si>
  <si>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</si>
  <si>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</si>
  <si>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</si>
  <si>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</si>
  <si>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</si>
  <si>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</si>
  <si>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</si>
  <si>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</si>
  <si>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</si>
  <si>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</si>
  <si>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</si>
  <si>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</si>
  <si>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</si>
  <si>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</si>
  <si>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</si>
  <si>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</si>
  <si>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</si>
  <si>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</si>
  <si>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</si>
  <si>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</si>
  <si>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</si>
  <si>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</si>
  <si>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</si>
  <si>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</si>
  <si>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</si>
  <si>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</si>
  <si>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</si>
  <si>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</si>
  <si>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</si>
  <si>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</si>
  <si>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</si>
  <si>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</si>
  <si>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</si>
  <si>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</si>
  <si>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</si>
  <si>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</si>
  <si>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</si>
  <si>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</si>
  <si>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</si>
  <si>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</si>
  <si>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</si>
  <si>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</si>
  <si>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</si>
  <si>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</si>
  <si>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</si>
  <si>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</si>
  <si>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</si>
  <si>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</si>
  <si>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</si>
  <si>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</si>
  <si>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</si>
  <si>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</si>
  <si>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</si>
  <si>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</si>
  <si>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</si>
  <si>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</si>
  <si>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</si>
  <si>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</si>
  <si>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</si>
  <si>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</si>
  <si>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</si>
  <si>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</si>
  <si>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</si>
  <si>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</si>
  <si>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</si>
  <si>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</si>
  <si>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</si>
  <si>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</si>
  <si>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</si>
  <si>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</si>
  <si>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</si>
  <si>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</si>
  <si>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</si>
  <si>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</si>
  <si>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</si>
  <si>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</si>
  <si>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</si>
  <si>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</si>
  <si>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</si>
  <si>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</si>
  <si>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</si>
  <si>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</si>
  <si>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</si>
  <si>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</si>
  <si>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</si>
  <si>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</si>
  <si>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</si>
  <si>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</si>
  <si>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</si>
  <si>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</si>
  <si>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</si>
  <si>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</si>
  <si>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</si>
  <si>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</si>
  <si>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</si>
  <si>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</si>
  <si>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</si>
  <si>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</si>
  <si>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</si>
  <si>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</si>
  <si>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</si>
  <si>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</si>
  <si>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</si>
  <si>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</si>
  <si>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</si>
  <si>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</si>
  <si>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</si>
  <si>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</si>
  <si>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</si>
  <si>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</si>
  <si>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</si>
  <si>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</si>
  <si>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</si>
  <si>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</si>
  <si>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</si>
  <si>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</si>
  <si>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</si>
  <si>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</si>
  <si>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</si>
  <si>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</si>
  <si>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</si>
  <si>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</si>
  <si>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</si>
  <si>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</si>
  <si>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</si>
  <si>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</si>
  <si>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</si>
  <si>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</si>
  <si>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</si>
  <si>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</si>
  <si>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</si>
  <si>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</si>
  <si>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</si>
  <si>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</si>
  <si>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</si>
  <si>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</si>
  <si>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</si>
  <si>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</si>
  <si>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</si>
  <si>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</si>
  <si>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</si>
  <si>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</si>
  <si>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</si>
  <si>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</si>
  <si>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</si>
  <si>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</si>
  <si>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</si>
  <si>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</si>
  <si>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</si>
  <si>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</si>
  <si>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</si>
  <si>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</si>
  <si>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</si>
  <si>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</si>
  <si>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</si>
  <si>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</si>
  <si>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</si>
  <si>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</si>
  <si>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</si>
  <si>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</si>
  <si>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</si>
  <si>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</si>
  <si>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</si>
  <si>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</si>
  <si>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</si>
  <si>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</si>
  <si>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</si>
  <si>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</si>
  <si>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</si>
  <si>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</si>
  <si>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</si>
  <si>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</si>
  <si>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</si>
  <si>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</si>
  <si>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</si>
  <si>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</si>
  <si>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</si>
  <si>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</si>
  <si>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</si>
  <si>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</si>
  <si>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</si>
  <si>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</si>
  <si>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</si>
  <si>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</si>
  <si>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</si>
  <si>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</si>
  <si>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</si>
  <si>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</si>
  <si>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</si>
  <si>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</si>
  <si>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</si>
  <si>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</si>
  <si>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</si>
  <si>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</si>
  <si>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</si>
  <si>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</si>
  <si>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</si>
  <si>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</si>
  <si>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</si>
  <si>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</si>
  <si>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</si>
  <si>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</si>
  <si>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</si>
  <si>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</si>
  <si>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</si>
  <si>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</si>
  <si>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</si>
  <si>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</si>
  <si>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</si>
  <si>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</si>
  <si>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</si>
  <si>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</si>
  <si>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</si>
  <si>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</si>
  <si>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</si>
  <si>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</si>
  <si>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</si>
  <si>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</si>
  <si>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</si>
  <si>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</si>
  <si>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</si>
  <si>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</si>
  <si>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</si>
  <si>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</si>
  <si>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</si>
  <si>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</si>
  <si>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</si>
  <si>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</si>
  <si>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</si>
  <si>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</si>
  <si>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</si>
  <si>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</si>
  <si>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</si>
  <si>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</si>
  <si>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</si>
  <si>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</si>
  <si>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</si>
  <si>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</si>
  <si>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</si>
  <si>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</si>
  <si>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</si>
  <si>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</si>
  <si>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</si>
  <si>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</si>
  <si>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</si>
  <si>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</si>
  <si>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</si>
  <si>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</si>
  <si>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</si>
  <si>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</si>
  <si>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</si>
  <si>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</si>
  <si>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</si>
  <si>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</si>
  <si>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</si>
  <si>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</si>
  <si>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</si>
  <si>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</si>
  <si>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</si>
  <si>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</si>
  <si>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</si>
  <si>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</si>
  <si>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</si>
  <si>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</si>
  <si>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</si>
  <si>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</si>
  <si>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</si>
  <si>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</si>
  <si>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</si>
  <si>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</si>
  <si>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</si>
  <si>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</si>
  <si>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</si>
  <si>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</si>
  <si>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</si>
  <si>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</si>
  <si>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</si>
  <si>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</si>
  <si>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</si>
  <si>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</si>
  <si>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</si>
  <si>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</si>
  <si>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</si>
  <si>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</si>
  <si>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</si>
  <si>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</si>
  <si>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</si>
  <si>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</si>
  <si>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</si>
  <si>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</si>
  <si>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</si>
  <si>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</si>
  <si>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</si>
  <si>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</si>
  <si>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</si>
  <si>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</si>
  <si>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</si>
  <si>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</si>
  <si>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</si>
  <si>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</si>
  <si>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</si>
  <si>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</si>
  <si>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</si>
  <si>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</si>
  <si>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</si>
  <si>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</si>
  <si>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</si>
  <si>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</si>
  <si>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</si>
  <si>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</si>
  <si>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</si>
  <si>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</si>
  <si>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</si>
  <si>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</si>
  <si>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</si>
  <si>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</si>
  <si>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</si>
  <si>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</si>
  <si>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</si>
  <si>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</si>
  <si>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</si>
  <si>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</si>
  <si>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</si>
  <si>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</si>
  <si>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</si>
  <si>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</si>
  <si>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</si>
  <si>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</si>
  <si>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</si>
  <si>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</si>
  <si>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</si>
  <si>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</si>
  <si>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</si>
  <si>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</si>
  <si>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</si>
  <si>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</si>
  <si>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</si>
  <si>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</si>
  <si>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</si>
  <si>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</si>
  <si>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</si>
  <si>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</si>
  <si>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</si>
  <si>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</si>
  <si>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</si>
  <si>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</si>
  <si>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</si>
  <si>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</si>
  <si>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</si>
  <si>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</si>
  <si>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</si>
  <si>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</si>
  <si>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</si>
  <si>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</si>
  <si>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</si>
  <si>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</si>
  <si>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</si>
  <si>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</si>
  <si>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</si>
  <si>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</si>
  <si>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</si>
  <si>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</si>
  <si>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</si>
  <si>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</si>
  <si>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</si>
  <si>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</si>
  <si>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</si>
  <si>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</si>
  <si>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</si>
  <si>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</si>
  <si>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</si>
  <si>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</si>
  <si>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</si>
  <si>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</si>
  <si>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</si>
  <si>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</si>
  <si>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</si>
  <si>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</si>
  <si>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</si>
  <si>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</si>
  <si>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</si>
  <si>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</si>
  <si>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</si>
  <si>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</si>
  <si>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</si>
  <si>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</si>
  <si>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</si>
  <si>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</si>
  <si>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</si>
  <si>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</si>
  <si>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</si>
  <si>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</si>
  <si>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</si>
  <si>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</si>
  <si>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</si>
  <si>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</si>
  <si>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</si>
  <si>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</si>
  <si>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</si>
  <si>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</si>
  <si>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</si>
  <si>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</si>
  <si>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</si>
  <si>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</si>
  <si>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</si>
  <si>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</si>
  <si>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</si>
  <si>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</si>
  <si>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</si>
  <si>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</si>
  <si>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</si>
  <si>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</si>
  <si>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</si>
  <si>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</si>
  <si>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</si>
  <si>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</si>
  <si>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</si>
  <si>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</si>
  <si>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</si>
  <si>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</si>
  <si>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</si>
  <si>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</si>
  <si>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</si>
  <si>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</si>
  <si>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</si>
  <si>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</si>
  <si>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</si>
  <si>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</si>
  <si>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</si>
  <si>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</si>
  <si>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</si>
  <si>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</si>
  <si>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</si>
  <si>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</si>
  <si>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</si>
  <si>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</si>
  <si>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</si>
  <si>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</si>
  <si>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</si>
  <si>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</si>
  <si>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</si>
  <si>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</si>
  <si>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</si>
  <si>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</si>
  <si>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</si>
  <si>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</si>
  <si>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</si>
  <si>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</si>
  <si>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</si>
  <si>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</si>
  <si>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</si>
  <si>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</si>
  <si>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</si>
  <si>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</si>
  <si>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</si>
  <si>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</si>
  <si>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</si>
  <si>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</si>
  <si>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</si>
  <si>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</si>
  <si>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</si>
  <si>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</si>
  <si>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</si>
  <si>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</si>
  <si>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</si>
  <si>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</si>
  <si>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</si>
  <si>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</si>
  <si>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</si>
  <si>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</si>
  <si>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</si>
  <si>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</si>
  <si>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</si>
  <si>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</si>
  <si>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</si>
  <si>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</si>
  <si>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</si>
  <si>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</si>
  <si>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</si>
  <si>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</si>
  <si>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</si>
  <si>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</si>
  <si>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</si>
  <si>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</si>
  <si>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</si>
  <si>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</si>
  <si>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</si>
  <si>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</si>
  <si>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</si>
  <si>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</si>
  <si>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</si>
  <si>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</si>
  <si>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</si>
  <si>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</si>
  <si>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</si>
  <si>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</si>
  <si>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</si>
  <si>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</si>
  <si>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</si>
  <si>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</si>
  <si>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</si>
  <si>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</si>
  <si>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</si>
  <si>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</si>
  <si>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</si>
  <si>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</si>
  <si>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</si>
  <si>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</si>
  <si>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</si>
  <si>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</si>
  <si>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</si>
  <si>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</si>
  <si>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</si>
  <si>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</si>
  <si>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</si>
  <si>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</si>
  <si>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</si>
  <si>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</si>
  <si>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</si>
  <si>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</si>
  <si>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</si>
  <si>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</si>
  <si>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</si>
  <si>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</si>
  <si>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</si>
  <si>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</si>
  <si>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</si>
  <si>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</si>
  <si>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</si>
  <si>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</si>
  <si>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</si>
  <si>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</si>
  <si>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</si>
  <si>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</si>
  <si>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</si>
  <si>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</si>
  <si>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</si>
  <si>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</si>
  <si>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</si>
  <si>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</si>
  <si>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</si>
  <si>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</si>
  <si>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</si>
  <si>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</si>
  <si>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</si>
  <si>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</si>
  <si>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</si>
  <si>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</si>
  <si>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</si>
  <si>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</si>
  <si>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</si>
  <si>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</si>
  <si>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</si>
  <si>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</si>
  <si>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</si>
  <si>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</si>
  <si>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</si>
  <si>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</si>
  <si>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</si>
  <si>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</si>
  <si>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</si>
  <si>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</si>
  <si>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</si>
  <si>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</si>
  <si>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</si>
  <si>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</si>
  <si>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</si>
  <si>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</si>
  <si>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</si>
  <si>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</si>
  <si>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</si>
  <si>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</si>
  <si>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</si>
  <si>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</si>
  <si>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</si>
  <si>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</si>
  <si>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</si>
  <si>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</si>
  <si>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</si>
  <si>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</si>
  <si>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</si>
  <si>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</si>
  <si>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</si>
  <si>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</si>
  <si>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</si>
  <si>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</si>
  <si>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</si>
  <si>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</si>
  <si>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</si>
  <si>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</si>
  <si>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</si>
  <si>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</si>
  <si>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</si>
  <si>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</si>
  <si>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</si>
  <si>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</si>
  <si>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</si>
  <si>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</si>
  <si>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</si>
  <si>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</si>
  <si>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</si>
  <si>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</si>
  <si>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</si>
  <si>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</si>
  <si>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</si>
  <si>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</si>
  <si>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</si>
  <si>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</si>
  <si>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</si>
  <si>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</si>
  <si>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</si>
  <si>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</si>
  <si>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</si>
  <si>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</si>
  <si>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</si>
  <si>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</si>
  <si>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</si>
  <si>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</si>
  <si>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</si>
  <si>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</si>
  <si>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</si>
  <si>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</si>
  <si>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</si>
  <si>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</si>
  <si>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</si>
  <si>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</si>
  <si>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</si>
  <si>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</si>
  <si>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</si>
  <si>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</si>
  <si>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</si>
  <si>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</si>
  <si>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</si>
  <si>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</si>
  <si>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</si>
  <si>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</si>
  <si>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</si>
  <si>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</si>
  <si>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</si>
  <si>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</si>
  <si>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</si>
  <si>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</si>
  <si>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</si>
  <si>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</si>
  <si>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</si>
  <si>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</si>
  <si>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</si>
  <si>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</si>
  <si>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</si>
  <si>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</si>
  <si>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</si>
  <si>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</si>
  <si>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</si>
  <si>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</si>
  <si>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</si>
  <si>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</si>
  <si>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</si>
  <si>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</si>
  <si>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</si>
  <si>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</si>
  <si>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</si>
  <si>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</si>
  <si>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</si>
  <si>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</si>
  <si>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</si>
  <si>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</si>
  <si>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</si>
  <si>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</si>
  <si>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</si>
  <si>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</si>
  <si>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</si>
  <si>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</si>
  <si>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</si>
  <si>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</si>
  <si>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</si>
  <si>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</si>
  <si>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</si>
  <si>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</si>
  <si>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</si>
  <si>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</si>
  <si>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</si>
  <si>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</si>
  <si>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</si>
  <si>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</si>
  <si>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</si>
  <si>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</si>
  <si>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</si>
  <si>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</si>
  <si>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</si>
  <si>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</si>
  <si>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</si>
  <si>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</si>
  <si>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</si>
  <si>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</si>
  <si>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</si>
  <si>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</si>
  <si>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</si>
  <si>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</si>
  <si>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</si>
  <si>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</si>
  <si>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</si>
  <si>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</si>
  <si>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</si>
  <si>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</si>
  <si>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</si>
  <si>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</si>
  <si>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</si>
  <si>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</si>
  <si>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</si>
  <si>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</si>
  <si>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</si>
  <si>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</si>
  <si>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</si>
  <si>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</si>
  <si>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</si>
  <si>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</si>
  <si>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</si>
  <si>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</si>
  <si>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</si>
  <si>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</si>
  <si>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</si>
  <si>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</si>
  <si>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</si>
  <si>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</si>
  <si>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</si>
  <si>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</si>
  <si>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</si>
  <si>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</si>
  <si>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</si>
  <si>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</si>
  <si>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</si>
  <si>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</si>
  <si>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</si>
  <si>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</si>
  <si>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</si>
  <si>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</si>
  <si>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</si>
  <si>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</si>
  <si>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</si>
  <si>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</si>
  <si>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</si>
  <si>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</si>
  <si>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</si>
  <si>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</si>
  <si>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</si>
  <si>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</si>
  <si>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</si>
  <si>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</si>
  <si>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</si>
  <si>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</si>
  <si>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</si>
  <si>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</si>
  <si>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</si>
  <si>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</si>
  <si>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</si>
  <si>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</si>
  <si>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</si>
  <si>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</si>
  <si>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</si>
  <si>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</si>
  <si>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</si>
  <si>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</si>
  <si>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</si>
  <si>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</si>
  <si>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</si>
  <si>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</si>
  <si>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</si>
  <si>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</si>
  <si>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</si>
  <si>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</si>
  <si>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</si>
  <si>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</si>
  <si>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</si>
  <si>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</si>
  <si>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</si>
  <si>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</si>
  <si>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</si>
  <si>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</si>
  <si>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</si>
  <si>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</si>
  <si>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</si>
  <si>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</si>
  <si>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</si>
  <si>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</si>
  <si>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</si>
  <si>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</si>
  <si>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</si>
  <si>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</si>
  <si>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</si>
  <si>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</si>
  <si>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</si>
  <si>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</si>
  <si>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</si>
  <si>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</si>
  <si>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</si>
  <si>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</si>
  <si>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</si>
  <si>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</si>
  <si>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</si>
  <si>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</si>
  <si>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</si>
  <si>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</si>
  <si>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</si>
  <si>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</si>
  <si>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</si>
  <si>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</si>
  <si>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</si>
  <si>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</si>
  <si>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</si>
  <si>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</si>
  <si>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</si>
  <si>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</si>
  <si>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</si>
  <si>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</si>
  <si>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</si>
  <si>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</si>
  <si>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</si>
  <si>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</si>
  <si>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</si>
  <si>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</si>
  <si>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</si>
  <si>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</si>
  <si>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</si>
  <si>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</si>
  <si>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</si>
  <si>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</si>
  <si>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</si>
  <si>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</si>
  <si>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</si>
  <si>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</si>
  <si>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</si>
  <si>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</si>
  <si>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</si>
  <si>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</si>
  <si>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</si>
  <si>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</si>
  <si>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</si>
  <si>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</si>
  <si>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</si>
  <si>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</si>
  <si>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</si>
  <si>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</si>
  <si>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</si>
  <si>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</si>
  <si>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</si>
  <si>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</si>
  <si>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</si>
  <si>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</si>
  <si>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</si>
  <si>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</si>
  <si>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</si>
  <si>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</si>
  <si>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</si>
  <si>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</si>
  <si>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</si>
  <si>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</si>
  <si>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</si>
  <si>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</si>
  <si>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</si>
  <si>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</si>
  <si>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</si>
  <si>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</si>
  <si>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</si>
  <si>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</si>
  <si>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</si>
  <si>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</si>
  <si>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</si>
  <si>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</si>
  <si>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</si>
  <si>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</si>
  <si>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</si>
  <si>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</si>
  <si>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</si>
  <si>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</si>
  <si>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</si>
  <si>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</si>
  <si>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</si>
  <si>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</si>
  <si>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</si>
  <si>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</si>
  <si>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</si>
  <si>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</si>
  <si>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</si>
  <si>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</si>
  <si>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</si>
  <si>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</si>
  <si>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</si>
  <si>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</si>
  <si>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</si>
  <si>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</si>
  <si>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</si>
  <si>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</si>
  <si>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</si>
  <si>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</si>
  <si>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</si>
  <si>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</si>
  <si>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</si>
  <si>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</si>
  <si>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</si>
  <si>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</si>
  <si>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</si>
  <si>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</si>
  <si>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</si>
  <si>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</si>
  <si>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</si>
  <si>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</si>
  <si>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</si>
  <si>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</si>
  <si>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</si>
  <si>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</si>
  <si>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</si>
  <si>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</si>
  <si>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</si>
  <si>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</si>
  <si>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</si>
  <si>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</si>
  <si>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</si>
  <si>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</si>
  <si>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</si>
  <si>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</si>
  <si>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</si>
  <si>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</si>
  <si>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</si>
  <si>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</si>
  <si>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</si>
  <si>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</si>
  <si>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</si>
  <si>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</si>
  <si>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</si>
  <si>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</si>
  <si>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</si>
  <si>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</si>
  <si>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</si>
  <si>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</si>
  <si>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</si>
  <si>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</si>
  <si>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</si>
  <si>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</si>
  <si>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</si>
  <si>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</si>
  <si>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</si>
  <si>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</si>
  <si>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</si>
  <si>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</si>
  <si>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</si>
  <si>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</si>
  <si>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</si>
  <si>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</si>
  <si>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</si>
  <si>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</si>
  <si>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</si>
  <si>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</si>
  <si>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</si>
  <si>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</si>
  <si>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</si>
  <si>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</si>
  <si>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</si>
  <si>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</si>
  <si>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</si>
  <si>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</si>
  <si>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</si>
  <si>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</si>
  <si>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</si>
  <si>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</si>
  <si>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</si>
  <si>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</si>
  <si>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</si>
  <si>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</si>
  <si>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</si>
  <si>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</si>
  <si>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</si>
  <si>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</si>
  <si>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</si>
  <si>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</si>
  <si>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</si>
  <si>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</si>
  <si>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</si>
  <si>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</si>
  <si>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</si>
  <si>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</si>
  <si>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</si>
  <si>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</si>
  <si>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</si>
  <si>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</si>
  <si>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</si>
  <si>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</si>
  <si>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</si>
  <si>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</si>
  <si>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</si>
  <si>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</si>
  <si>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</si>
  <si>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</si>
  <si>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</si>
  <si>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</si>
  <si>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</si>
  <si>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</si>
  <si>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</si>
  <si>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</si>
  <si>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</si>
  <si>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</si>
  <si>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</si>
  <si>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</si>
  <si>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</si>
  <si>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</si>
  <si>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</si>
  <si>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</si>
  <si>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</si>
  <si>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</si>
  <si>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</si>
  <si>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</si>
  <si>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</si>
  <si>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</si>
  <si>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</si>
  <si>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</si>
  <si>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</si>
  <si>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</si>
  <si>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</si>
  <si>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</si>
  <si>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</si>
  <si>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</si>
  <si>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</si>
  <si>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</si>
  <si>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</si>
  <si>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</si>
  <si>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</si>
  <si>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</si>
  <si>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</si>
  <si>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</si>
  <si>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</si>
  <si>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</si>
  <si>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</si>
  <si>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</si>
  <si>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</si>
  <si>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</si>
  <si>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</si>
  <si>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</si>
  <si>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</si>
  <si>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</si>
  <si>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</si>
  <si>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</si>
  <si>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</si>
  <si>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</si>
  <si>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</si>
  <si>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</si>
  <si>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</si>
  <si>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</si>
  <si>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</si>
  <si>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</si>
  <si>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</si>
  <si>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</si>
  <si>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</si>
  <si>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</si>
  <si>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</si>
  <si>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</si>
  <si>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</si>
  <si>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</si>
  <si>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</si>
  <si>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</si>
  <si>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</si>
  <si>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</si>
  <si>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</si>
  <si>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</si>
  <si>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</si>
  <si>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</si>
  <si>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</si>
  <si>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</si>
  <si>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</si>
  <si>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</si>
  <si>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</si>
  <si>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</si>
  <si>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</si>
  <si>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</si>
  <si>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</si>
  <si>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</si>
  <si>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</si>
  <si>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</si>
  <si>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</si>
  <si>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</si>
  <si>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</si>
  <si>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</si>
  <si>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</si>
  <si>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</si>
  <si>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</si>
  <si>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</si>
  <si>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</si>
  <si>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</si>
  <si>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</si>
  <si>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</si>
  <si>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</si>
  <si>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</si>
  <si>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</si>
  <si>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</si>
  <si>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</si>
  <si>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</si>
  <si>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</si>
  <si>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</si>
  <si>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</si>
  <si>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</si>
  <si>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</si>
  <si>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</si>
  <si>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</si>
  <si>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</si>
  <si>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</si>
  <si>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</si>
  <si>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</si>
  <si>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</si>
  <si>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</si>
  <si>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</si>
  <si>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</si>
  <si>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</si>
  <si>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</si>
  <si>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</si>
  <si>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</si>
  <si>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</si>
  <si>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</si>
  <si>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</si>
  <si>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</si>
  <si>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</si>
  <si>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</si>
  <si>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</si>
  <si>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</si>
  <si>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</si>
  <si>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</si>
  <si>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</si>
  <si>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</si>
  <si>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</si>
  <si>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</si>
  <si>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</si>
  <si>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</si>
  <si>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</si>
  <si>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</si>
  <si>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</si>
  <si>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</si>
  <si>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</si>
  <si>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</si>
  <si>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</si>
  <si>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</si>
  <si>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</si>
  <si>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</si>
  <si>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</si>
  <si>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</si>
  <si>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</si>
  <si>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</si>
  <si>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</si>
  <si>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</si>
  <si>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</si>
  <si>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</si>
  <si>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</si>
  <si>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</si>
  <si>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</si>
  <si>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</si>
  <si>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</si>
  <si>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</si>
  <si>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</si>
  <si>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</si>
  <si>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</si>
  <si>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</si>
  <si>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</si>
  <si>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</si>
  <si>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</si>
  <si>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</si>
  <si>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</si>
  <si>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</si>
  <si>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</si>
  <si>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</si>
  <si>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</si>
  <si>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</si>
  <si>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</si>
  <si>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</si>
  <si>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</si>
  <si>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</si>
  <si>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</si>
  <si>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</si>
  <si>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</si>
  <si>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</si>
  <si>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</si>
  <si>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</si>
  <si>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</si>
  <si>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</si>
  <si>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</si>
  <si>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</si>
  <si>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</si>
  <si>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</si>
  <si>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</si>
  <si>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</si>
  <si>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</si>
  <si>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</si>
  <si>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</si>
  <si>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</si>
  <si>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</si>
  <si>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</si>
  <si>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</si>
  <si>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</si>
  <si>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</si>
  <si>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</si>
  <si>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</si>
  <si>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</si>
  <si>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</si>
  <si>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</si>
  <si>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</si>
  <si>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</si>
  <si>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</si>
  <si>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</si>
  <si>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</si>
  <si>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</si>
  <si>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</si>
  <si>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</si>
  <si>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</si>
  <si>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</si>
  <si>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</si>
  <si>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</si>
  <si>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</si>
  <si>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</si>
  <si>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</si>
  <si>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</si>
  <si>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</si>
  <si>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</si>
  <si>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</si>
  <si>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</si>
  <si>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</si>
  <si>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</si>
  <si>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</si>
  <si>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</si>
  <si>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</si>
  <si>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</si>
  <si>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</si>
  <si>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</si>
  <si>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</si>
  <si>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</si>
  <si>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</si>
  <si>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</si>
  <si>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</si>
  <si>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</si>
  <si>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</si>
  <si>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</si>
  <si>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</si>
  <si>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</si>
  <si>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</si>
  <si>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</si>
  <si>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</si>
  <si>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</si>
  <si>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</si>
  <si>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</si>
  <si>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</si>
  <si>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</si>
  <si>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</si>
  <si>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</si>
  <si>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</si>
  <si>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</si>
  <si>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</si>
  <si>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</si>
  <si>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</si>
  <si>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</si>
  <si>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</si>
  <si>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</si>
  <si>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</si>
  <si>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</si>
  <si>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</si>
  <si>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</si>
  <si>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</si>
  <si>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</si>
  <si>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</si>
  <si>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</si>
  <si>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</si>
  <si>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</si>
  <si>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</si>
  <si>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</si>
  <si>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</si>
  <si>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</si>
  <si>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</si>
  <si>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</si>
  <si>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</si>
  <si>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</si>
  <si>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</si>
  <si>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</si>
  <si>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</si>
  <si>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</si>
  <si>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</si>
  <si>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</si>
  <si>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</si>
  <si>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</si>
  <si>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</si>
  <si>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</si>
  <si>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</si>
  <si>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</si>
  <si>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</si>
  <si>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</si>
  <si>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</si>
  <si>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</si>
  <si>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</si>
  <si>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</si>
  <si>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</si>
  <si>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</si>
  <si>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</si>
  <si>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</si>
  <si>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</si>
  <si>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</si>
  <si>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</si>
  <si>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</si>
  <si>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</si>
  <si>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</si>
  <si>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</si>
  <si>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</si>
  <si>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</si>
  <si>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</si>
  <si>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</si>
  <si>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</si>
  <si>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</si>
  <si>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</si>
  <si>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</si>
  <si>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</si>
  <si>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</si>
  <si>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</si>
  <si>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</si>
  <si>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</si>
  <si>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</si>
  <si>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</si>
  <si>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</si>
  <si>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</si>
  <si>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</si>
  <si>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</si>
  <si>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</si>
  <si>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</si>
  <si>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</si>
  <si>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</si>
  <si>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</si>
  <si>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</si>
  <si>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</si>
  <si>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</si>
  <si>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</si>
  <si>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</si>
  <si>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</si>
  <si>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</si>
  <si>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</si>
  <si>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</si>
  <si>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</si>
  <si>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</si>
  <si>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</si>
  <si>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</si>
  <si>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</si>
  <si>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</si>
  <si>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</si>
  <si>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</si>
  <si>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</si>
  <si>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</si>
  <si>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</si>
  <si>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</si>
  <si>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</si>
  <si>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</si>
  <si>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</si>
  <si>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</si>
  <si>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</si>
  <si>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</si>
  <si>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</si>
  <si>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</si>
  <si>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</si>
  <si>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</si>
  <si>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</si>
  <si>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</si>
  <si>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</si>
  <si>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</si>
  <si>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</si>
  <si>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</si>
  <si>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</si>
  <si>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</si>
  <si>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</si>
  <si>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</si>
  <si>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</si>
  <si>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</si>
  <si>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</si>
  <si>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</si>
  <si>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</si>
  <si>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</si>
  <si>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</si>
  <si>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</si>
  <si>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</si>
  <si>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</si>
  <si>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</si>
  <si>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</si>
  <si>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</si>
  <si>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</si>
  <si>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</si>
  <si>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</si>
  <si>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</si>
  <si>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</si>
  <si>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</si>
  <si>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</si>
  <si>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</si>
  <si>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</si>
  <si>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</si>
  <si>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</si>
  <si>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</si>
  <si>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</si>
  <si>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</si>
  <si>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</si>
  <si>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</si>
  <si>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</si>
  <si>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</si>
  <si>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</si>
  <si>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</si>
  <si>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</si>
  <si>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</si>
  <si>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</si>
  <si>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</si>
  <si>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</si>
  <si>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</si>
  <si>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</si>
  <si>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</si>
  <si>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</si>
  <si>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</si>
  <si>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</si>
  <si>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</si>
  <si>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</si>
  <si>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</si>
  <si>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</si>
  <si>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</si>
  <si>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</si>
  <si>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</si>
  <si>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</si>
  <si>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</si>
  <si>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</si>
  <si>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</si>
  <si>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</si>
  <si>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</si>
  <si>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</si>
  <si>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</si>
  <si>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</si>
  <si>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</si>
  <si>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</si>
  <si>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</si>
  <si>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</si>
  <si>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</si>
  <si>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</si>
  <si>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</si>
  <si>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</si>
  <si>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</si>
  <si>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</si>
  <si>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</si>
  <si>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</si>
  <si>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</si>
  <si>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</si>
  <si>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</si>
  <si>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</si>
  <si>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</si>
  <si>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</si>
  <si>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</si>
  <si>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</si>
  <si>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</si>
  <si>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</si>
  <si>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</si>
  <si>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</si>
  <si>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</si>
  <si>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</si>
  <si>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</si>
  <si>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</si>
  <si>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</si>
  <si>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</si>
  <si>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</si>
  <si>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</si>
  <si>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</si>
  <si>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</si>
  <si>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</si>
  <si>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</si>
  <si>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</si>
  <si>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</si>
  <si>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</si>
  <si>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</si>
  <si>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</si>
  <si>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</si>
  <si>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</si>
  <si>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</si>
  <si>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</si>
  <si>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</si>
  <si>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</si>
  <si>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</si>
  <si>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</si>
  <si>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</si>
  <si>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</si>
  <si>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</si>
  <si>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</si>
  <si>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</si>
  <si>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</si>
  <si>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</si>
  <si>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</si>
  <si>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</si>
  <si>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</si>
  <si>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</si>
  <si>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</si>
  <si>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</si>
  <si>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</si>
  <si>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</si>
  <si>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</si>
  <si>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</si>
  <si>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</si>
  <si>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</si>
  <si>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</si>
  <si>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</si>
  <si>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</si>
  <si>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</si>
  <si>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</si>
  <si>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</si>
  <si>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</si>
  <si>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</si>
  <si>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</si>
  <si>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</si>
  <si>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</si>
  <si>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</si>
  <si>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</si>
  <si>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</si>
  <si>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</si>
  <si>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</si>
  <si>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</si>
  <si>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</si>
  <si>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</si>
  <si>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</si>
  <si>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</si>
  <si>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</si>
  <si>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</si>
  <si>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</si>
  <si>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</si>
  <si>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</si>
  <si>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</si>
  <si>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</si>
  <si>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</si>
  <si>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</si>
  <si>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</si>
  <si>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</si>
  <si>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</si>
  <si>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</si>
  <si>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</si>
  <si>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</si>
  <si>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</si>
  <si>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</si>
  <si>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</si>
  <si>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</si>
  <si>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</si>
  <si>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</si>
  <si>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</si>
  <si>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</si>
  <si>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</si>
  <si>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</si>
  <si>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</si>
  <si>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</si>
  <si>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</si>
  <si>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</si>
  <si>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</si>
  <si>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</si>
  <si>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</si>
  <si>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</si>
  <si>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</si>
  <si>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</si>
  <si>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</si>
  <si>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</si>
  <si>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</si>
  <si>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</si>
  <si>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</si>
  <si>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</si>
  <si>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</si>
  <si>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</si>
  <si>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</si>
  <si>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</si>
  <si>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</si>
  <si>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</si>
  <si>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</si>
  <si>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</si>
  <si>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</si>
  <si>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</si>
  <si>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</si>
  <si>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</si>
  <si>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</si>
  <si>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</si>
  <si>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</si>
  <si>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</si>
  <si>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</si>
  <si>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</si>
  <si>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</si>
  <si>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</si>
  <si>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</si>
  <si>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</si>
  <si>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</si>
  <si>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</si>
  <si>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</si>
  <si>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</si>
  <si>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</si>
  <si>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</si>
  <si>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</si>
  <si>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</si>
  <si>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</si>
  <si>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</si>
  <si>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</si>
  <si>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</si>
  <si>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</si>
  <si>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</si>
  <si>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</si>
  <si>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</si>
  <si>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</si>
  <si>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</si>
  <si>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</si>
  <si>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</si>
  <si>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</si>
  <si>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</si>
  <si>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</si>
  <si>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</si>
  <si>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</si>
  <si>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</si>
  <si>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</si>
  <si>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</si>
  <si>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</si>
  <si>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</si>
  <si>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</si>
  <si>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</si>
  <si>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</si>
  <si>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</si>
  <si>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</si>
  <si>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</si>
  <si>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</si>
  <si>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</si>
  <si>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</si>
  <si>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</si>
  <si>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</si>
  <si>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</si>
  <si>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</si>
  <si>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</si>
  <si>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</si>
  <si>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</si>
  <si>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</si>
  <si>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</si>
  <si>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</si>
  <si>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</si>
  <si>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</si>
  <si>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</si>
  <si>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</si>
  <si>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</si>
  <si>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</si>
  <si>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</si>
  <si>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</si>
  <si>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</si>
  <si>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</si>
  <si>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</si>
  <si>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</si>
  <si>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</si>
  <si>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</si>
  <si>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</si>
  <si>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</si>
  <si>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</si>
  <si>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</si>
  <si>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</si>
  <si>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</si>
  <si>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</si>
  <si>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</si>
  <si>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</si>
  <si>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</si>
  <si>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</si>
  <si>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</si>
  <si>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</si>
  <si>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</si>
  <si>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</si>
  <si>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</si>
  <si>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</si>
  <si>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</si>
  <si>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</si>
  <si>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</si>
  <si>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</si>
  <si>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</si>
  <si>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</si>
  <si>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</si>
  <si>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</si>
  <si>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</si>
  <si>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</si>
  <si>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</si>
  <si>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</si>
  <si>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</si>
  <si>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</si>
  <si>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</si>
  <si>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</si>
  <si>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</si>
  <si>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</si>
  <si>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</si>
  <si>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</si>
  <si>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</si>
  <si>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</si>
  <si>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</si>
  <si>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</si>
  <si>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</si>
  <si>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</si>
  <si>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</si>
  <si>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</si>
  <si>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</si>
  <si>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</si>
  <si>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</si>
  <si>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</si>
  <si>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</si>
  <si>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</si>
  <si>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</si>
  <si>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</si>
  <si>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</si>
  <si>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</si>
  <si>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</si>
  <si>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</si>
  <si>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</si>
  <si>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</si>
  <si>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</si>
  <si>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</si>
  <si>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</si>
  <si>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</si>
  <si>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</si>
  <si>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</si>
  <si>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</si>
  <si>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</si>
  <si>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</si>
  <si>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</si>
  <si>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</si>
  <si>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</si>
  <si>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</si>
  <si>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</si>
  <si>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</si>
  <si>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</si>
  <si>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</si>
  <si>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</si>
  <si>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</si>
  <si>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</si>
  <si>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</si>
  <si>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</si>
  <si>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</si>
  <si>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</si>
  <si>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</si>
  <si>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</si>
  <si>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</si>
  <si>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</si>
  <si>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</si>
  <si>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</si>
  <si>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</si>
  <si>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</si>
  <si>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</si>
  <si>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</si>
  <si>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</si>
  <si>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</si>
  <si>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</si>
  <si>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</si>
  <si>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</si>
  <si>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</si>
  <si>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</si>
  <si>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</si>
  <si>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</si>
  <si>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</si>
  <si>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</si>
  <si>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</si>
  <si>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</si>
  <si>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</si>
  <si>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</si>
  <si>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</si>
  <si>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</si>
  <si>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</si>
  <si>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</si>
  <si>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</si>
  <si>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</si>
  <si>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</si>
  <si>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</si>
  <si>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</si>
  <si>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</si>
  <si>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</si>
  <si>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</si>
  <si>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</si>
  <si>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</si>
  <si>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</si>
  <si>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</si>
  <si>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</si>
  <si>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</si>
  <si>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</si>
  <si>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</si>
  <si>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</si>
  <si>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</si>
  <si>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</si>
  <si>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</si>
  <si>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</si>
  <si>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</si>
  <si>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</si>
  <si>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</si>
  <si>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</si>
  <si>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</si>
  <si>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</si>
  <si>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</si>
  <si>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</si>
  <si>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</si>
  <si>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</si>
  <si>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</si>
  <si>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</si>
  <si>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</si>
  <si>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</si>
  <si>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</si>
  <si>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</si>
  <si>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</si>
  <si>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</si>
  <si>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</si>
  <si>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</si>
  <si>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</si>
  <si>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</si>
  <si>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</si>
  <si>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</si>
  <si>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</si>
  <si>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</si>
  <si>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</si>
  <si>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</si>
  <si>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</si>
  <si>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</si>
  <si>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</si>
  <si>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</si>
  <si>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</si>
  <si>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</si>
  <si>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</si>
  <si>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</si>
  <si>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</si>
  <si>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</si>
  <si>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</si>
  <si>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</si>
  <si>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</si>
  <si>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</si>
  <si>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</si>
  <si>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</si>
  <si>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</si>
  <si>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</si>
  <si>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</si>
  <si>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</si>
  <si>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</si>
  <si>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</si>
  <si>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</si>
  <si>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</si>
  <si>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</si>
  <si>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</si>
  <si>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</si>
  <si>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</si>
  <si>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</si>
  <si>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</si>
  <si>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</si>
  <si>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</si>
  <si>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</si>
  <si>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</si>
  <si>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</si>
  <si>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</si>
  <si>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</si>
  <si>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</si>
  <si>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</si>
  <si>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</si>
  <si>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</si>
  <si>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</si>
  <si>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</si>
  <si>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</si>
  <si>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</si>
  <si>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</si>
  <si>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</si>
  <si>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</si>
  <si>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</si>
  <si>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</si>
  <si>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</si>
  <si>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</si>
  <si>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</si>
  <si>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</si>
  <si>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</si>
  <si>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</si>
  <si>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</si>
  <si>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</si>
  <si>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</si>
  <si>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</si>
  <si>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</si>
  <si>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</si>
  <si>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</si>
  <si>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</si>
  <si>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</si>
  <si>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</si>
  <si>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</si>
  <si>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</si>
  <si>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</si>
  <si>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</si>
  <si>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</si>
  <si>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</si>
  <si>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</si>
  <si>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</si>
  <si>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</si>
  <si>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</si>
  <si>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</si>
  <si>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</si>
  <si>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</si>
  <si>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</si>
  <si>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</si>
  <si>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</si>
  <si>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</si>
  <si>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</si>
  <si>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</si>
  <si>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</si>
  <si>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</si>
  <si>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</si>
  <si>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</si>
  <si>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</si>
  <si>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</si>
  <si>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</si>
  <si>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</si>
  <si>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</si>
  <si>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</si>
  <si>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</si>
  <si>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</si>
  <si>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</si>
  <si>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</si>
  <si>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</si>
  <si>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</si>
  <si>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</si>
  <si>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</si>
  <si>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</si>
  <si>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</si>
  <si>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</si>
  <si>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</si>
  <si>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</si>
  <si>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</si>
  <si>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</si>
  <si>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</si>
  <si>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</si>
  <si>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</si>
  <si>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</si>
  <si>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</si>
  <si>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</si>
  <si>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</si>
  <si>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</si>
  <si>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</si>
  <si>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</si>
  <si>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</si>
  <si>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</si>
  <si>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</si>
  <si>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</si>
  <si>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</si>
  <si>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</si>
  <si>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</si>
  <si>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</si>
  <si>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</si>
  <si>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</si>
  <si>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</si>
  <si>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</si>
  <si>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</si>
  <si>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</si>
  <si>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</si>
  <si>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</si>
  <si>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</si>
  <si>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</si>
  <si>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</si>
  <si>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</si>
  <si>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</si>
  <si>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</si>
  <si>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</si>
  <si>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</si>
  <si>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</si>
  <si>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</si>
  <si>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</si>
  <si>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</si>
  <si>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</si>
  <si>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</si>
  <si>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</si>
  <si>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</si>
  <si>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</si>
  <si>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</si>
  <si>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</si>
  <si>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</si>
  <si>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</si>
  <si>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</si>
  <si>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</si>
  <si>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</si>
  <si>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</si>
  <si>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</si>
  <si>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</si>
  <si>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</si>
  <si>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</si>
  <si>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</si>
  <si>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</si>
  <si>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</si>
  <si>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</si>
  <si>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</si>
  <si>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</si>
  <si>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</si>
  <si>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</si>
  <si>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</si>
  <si>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</si>
  <si>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</si>
  <si>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</si>
  <si>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</si>
  <si>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</si>
  <si>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</si>
  <si>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</si>
  <si>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</si>
  <si>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</si>
  <si>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</si>
  <si>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</si>
  <si>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</si>
  <si>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</si>
  <si>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</si>
  <si>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</si>
  <si>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</si>
  <si>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</si>
  <si>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</si>
  <si>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</si>
  <si>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</si>
  <si>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</si>
  <si>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</si>
  <si>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</si>
  <si>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</si>
  <si>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</si>
  <si>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</si>
  <si>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</si>
  <si>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</si>
  <si>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</si>
  <si>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</si>
  <si>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</si>
  <si>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</si>
  <si>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</si>
  <si>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</si>
  <si>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</si>
  <si>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</si>
  <si>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</si>
  <si>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</si>
  <si>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</si>
  <si>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</si>
  <si>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</si>
  <si>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</si>
  <si>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</si>
  <si>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</si>
  <si>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</si>
  <si>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</si>
  <si>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</si>
  <si>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</si>
  <si>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</si>
  <si>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</si>
  <si>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</si>
  <si>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</si>
  <si>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</si>
  <si>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</si>
  <si>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</si>
  <si>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</si>
  <si>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</si>
  <si>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</si>
  <si>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</si>
  <si>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</si>
  <si>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</si>
  <si>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</si>
  <si>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</si>
  <si>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</si>
  <si>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</si>
  <si>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</si>
  <si>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</si>
  <si>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</si>
  <si>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</si>
  <si>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</si>
  <si>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</si>
  <si>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</si>
  <si>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</si>
  <si>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</si>
  <si>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</si>
  <si>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</si>
  <si>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</si>
  <si>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</si>
  <si>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</si>
  <si>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</si>
  <si>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</si>
  <si>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</si>
  <si>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</si>
  <si>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</si>
  <si>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</si>
  <si>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</si>
  <si>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</si>
  <si>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</si>
  <si>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</si>
  <si>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</si>
  <si>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</si>
  <si>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</si>
  <si>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</si>
  <si>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</si>
  <si>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</si>
  <si>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</si>
  <si>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</si>
  <si>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</si>
  <si>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</si>
  <si>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</si>
  <si>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</si>
  <si>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</si>
  <si>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</si>
  <si>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</si>
  <si>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</si>
  <si>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</si>
  <si>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</si>
  <si>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</si>
  <si>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</si>
  <si>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</si>
  <si>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</si>
  <si>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</si>
  <si>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</si>
  <si>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</si>
  <si>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</si>
  <si>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</si>
  <si>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</si>
  <si>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</si>
  <si>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</si>
  <si>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</si>
  <si>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</si>
  <si>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</si>
  <si>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</si>
  <si>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</si>
  <si>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</si>
  <si>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</si>
  <si>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</si>
  <si>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</si>
  <si>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</si>
  <si>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</si>
  <si>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</si>
  <si>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</si>
  <si>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</si>
  <si>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</si>
  <si>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</si>
  <si>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</si>
  <si>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</si>
  <si>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</si>
  <si>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</si>
  <si>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</si>
  <si>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</si>
  <si>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</si>
  <si>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</si>
  <si>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</si>
  <si>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</si>
  <si>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</si>
  <si>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</si>
  <si>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</si>
  <si>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</si>
  <si>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</si>
  <si>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</si>
  <si>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</si>
  <si>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</si>
  <si>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</si>
  <si>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</si>
  <si>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</si>
  <si>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</si>
  <si>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</si>
  <si>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</si>
  <si>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</si>
  <si>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</si>
  <si>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</si>
  <si>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</si>
  <si>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</si>
  <si>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</si>
  <si>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</si>
  <si>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</si>
  <si>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</si>
  <si>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</si>
  <si>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</si>
  <si>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</si>
  <si>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</si>
  <si>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</si>
  <si>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</si>
  <si>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</si>
  <si>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</si>
  <si>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</si>
  <si>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</si>
  <si>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</si>
  <si>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</si>
  <si>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</si>
  <si>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</si>
  <si>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</si>
  <si>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</si>
  <si>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</si>
  <si>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</si>
  <si>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</si>
  <si>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</si>
  <si>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</si>
  <si>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</si>
  <si>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</si>
  <si>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</si>
  <si>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</si>
  <si>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</si>
  <si>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</si>
  <si>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</si>
  <si>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</si>
  <si>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</si>
  <si>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</si>
  <si>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</si>
  <si>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</si>
  <si>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</si>
  <si>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</si>
  <si>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</si>
  <si>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</si>
  <si>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</si>
  <si>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</si>
  <si>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</si>
  <si>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</si>
  <si>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</si>
  <si>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</si>
  <si>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</si>
  <si>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</si>
  <si>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</si>
  <si>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</si>
  <si>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</si>
  <si>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</si>
  <si>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</si>
  <si>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</si>
  <si>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</si>
  <si>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</si>
  <si>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</si>
  <si>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</si>
  <si>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</si>
  <si>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</si>
  <si>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</si>
  <si>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</si>
  <si>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</si>
  <si>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</si>
  <si>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</si>
  <si>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</si>
  <si>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</si>
  <si>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</si>
  <si>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</si>
  <si>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</si>
  <si>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</si>
  <si>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</si>
  <si>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</si>
  <si>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</si>
  <si>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</si>
  <si>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</si>
  <si>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</si>
  <si>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</si>
  <si>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</si>
  <si>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</si>
  <si>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</si>
  <si>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</si>
  <si>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</si>
  <si>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</si>
  <si>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</si>
  <si>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</si>
  <si>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</si>
  <si>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</si>
  <si>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</si>
  <si>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</si>
  <si>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</si>
  <si>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</si>
  <si>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</si>
  <si>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</si>
  <si>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</si>
  <si>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</si>
  <si>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</si>
  <si>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</si>
  <si>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</si>
  <si>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</si>
  <si>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</si>
  <si>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</si>
  <si>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</si>
  <si>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</si>
  <si>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</si>
  <si>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</si>
  <si>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</si>
  <si>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</si>
  <si>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</si>
  <si>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</si>
  <si>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</si>
  <si>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</si>
  <si>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</si>
  <si>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</si>
  <si>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</si>
  <si>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</si>
  <si>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</si>
  <si>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</si>
  <si>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</si>
  <si>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</si>
  <si>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</si>
  <si>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</si>
  <si>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</si>
  <si>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</si>
  <si>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</si>
  <si>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</si>
  <si>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</si>
  <si>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</si>
  <si>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</si>
  <si>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</si>
  <si>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</si>
  <si>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</si>
  <si>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</si>
  <si>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</si>
  <si>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</si>
  <si>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</si>
  <si>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</si>
  <si>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</si>
  <si>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</si>
  <si>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</si>
  <si>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</si>
  <si>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</si>
  <si>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</si>
  <si>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</si>
  <si>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</si>
  <si>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</si>
  <si>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</si>
  <si>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</si>
  <si>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</si>
  <si>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</si>
  <si>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</si>
  <si>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</si>
  <si>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</si>
  <si>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</si>
  <si>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</si>
  <si>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</si>
  <si>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</si>
  <si>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</si>
  <si>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</si>
  <si>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</si>
  <si>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</si>
  <si>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</si>
  <si>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</si>
  <si>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</si>
  <si>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</si>
  <si>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</si>
  <si>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</si>
  <si>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</si>
  <si>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</si>
  <si>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</si>
  <si>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</si>
  <si>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</si>
  <si>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</si>
  <si>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</si>
  <si>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</si>
  <si>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</si>
  <si>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</si>
  <si>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</si>
  <si>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</si>
  <si>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</si>
  <si>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</si>
  <si>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</si>
  <si>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</si>
  <si>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</si>
  <si>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</si>
  <si>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</si>
  <si>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</si>
  <si>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</si>
  <si>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</si>
  <si>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</si>
  <si>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</si>
  <si>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</si>
  <si>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</si>
  <si>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</si>
  <si>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</si>
  <si>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</si>
  <si>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</si>
  <si>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</si>
  <si>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</si>
  <si>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</si>
  <si>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</si>
  <si>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</si>
  <si>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</si>
  <si>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</si>
  <si>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</si>
  <si>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</si>
  <si>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</si>
  <si>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</si>
  <si>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</si>
  <si>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</si>
  <si>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</si>
  <si>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</si>
  <si>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</si>
  <si>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</si>
  <si>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</si>
  <si>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</si>
  <si>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</si>
  <si>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</si>
  <si>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</si>
  <si>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</si>
  <si>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</si>
  <si>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</si>
  <si>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</si>
  <si>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</si>
  <si>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</si>
  <si>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</si>
  <si>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</si>
  <si>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</si>
  <si>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</si>
  <si>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</si>
  <si>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</si>
  <si>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</si>
  <si>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</si>
  <si>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</si>
  <si>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</si>
  <si>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</si>
  <si>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</si>
  <si>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</si>
  <si>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</si>
  <si>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</si>
  <si>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</si>
  <si>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</si>
  <si>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</si>
  <si>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</si>
  <si>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</si>
  <si>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</si>
  <si>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</si>
  <si>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</si>
  <si>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</si>
  <si>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</si>
  <si>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</si>
  <si>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</si>
  <si>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</si>
  <si>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</si>
  <si>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</si>
  <si>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</si>
  <si>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</si>
  <si>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</si>
  <si>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</si>
  <si>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</si>
  <si>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</si>
  <si>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</si>
  <si>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</si>
  <si>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</si>
  <si>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</si>
  <si>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</si>
  <si>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</si>
  <si>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</si>
  <si>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</si>
  <si>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</si>
  <si>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</si>
  <si>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</si>
  <si>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</si>
  <si>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</si>
  <si>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</si>
  <si>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</si>
  <si>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</si>
  <si>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</si>
  <si>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</si>
  <si>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</si>
  <si>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</si>
  <si>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</si>
  <si>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</si>
  <si>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</si>
  <si>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</si>
  <si>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</si>
  <si>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</si>
  <si>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</si>
  <si>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</si>
  <si>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</si>
  <si>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</si>
  <si>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</si>
  <si>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</si>
  <si>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</si>
  <si>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</si>
  <si>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</si>
  <si>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</si>
  <si>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</si>
  <si>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</si>
  <si>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</si>
  <si>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</si>
  <si>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</si>
  <si>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</si>
  <si>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</si>
  <si>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</si>
  <si>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</si>
  <si>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</si>
  <si>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</si>
  <si>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</si>
  <si>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</si>
  <si>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</si>
  <si>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</si>
  <si>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</si>
  <si>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</si>
  <si>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</si>
  <si>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</si>
  <si>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</si>
  <si>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</si>
  <si>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</si>
  <si>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</si>
  <si>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</si>
  <si>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</si>
  <si>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</si>
  <si>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</si>
  <si>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</si>
  <si>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</si>
  <si>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</si>
  <si>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</si>
  <si>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</si>
  <si>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</si>
  <si>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</si>
  <si>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</si>
  <si>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</si>
  <si>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</si>
  <si>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</si>
  <si>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</si>
  <si>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</si>
  <si>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</si>
  <si>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</si>
  <si>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</si>
  <si>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</si>
  <si>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</si>
  <si>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</si>
  <si>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</si>
  <si>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</si>
  <si>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</si>
  <si>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</si>
  <si>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</si>
  <si>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</si>
  <si>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</si>
  <si>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</si>
  <si>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</si>
  <si>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</si>
  <si>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</si>
  <si>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</si>
  <si>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</si>
  <si>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</si>
  <si>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</si>
  <si>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</si>
  <si>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</si>
  <si>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</si>
  <si>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</si>
  <si>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</si>
  <si>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</si>
  <si>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</si>
  <si>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</si>
  <si>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</si>
  <si>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</si>
  <si>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</si>
  <si>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</si>
  <si>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</si>
  <si>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</si>
  <si>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</si>
  <si>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</si>
  <si>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</si>
  <si>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</si>
  <si>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</si>
  <si>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</si>
  <si>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</si>
  <si>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</si>
  <si>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</si>
  <si>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</si>
  <si>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</si>
  <si>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</si>
  <si>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</si>
  <si>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</si>
  <si>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</si>
  <si>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</si>
  <si>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</si>
  <si>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</si>
  <si>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</si>
  <si>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</si>
  <si>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</si>
  <si>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</si>
  <si>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</si>
  <si>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</si>
  <si>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</si>
  <si>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</si>
  <si>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</si>
  <si>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</si>
  <si>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</si>
  <si>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</si>
  <si>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</si>
  <si>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</si>
  <si>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</si>
  <si>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</si>
  <si>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</si>
  <si>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</si>
  <si>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</si>
  <si>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</si>
  <si>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</si>
  <si>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</si>
  <si>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</si>
  <si>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</si>
  <si>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</si>
  <si>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</si>
  <si>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</si>
  <si>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</si>
  <si>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</si>
  <si>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</si>
  <si>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</si>
  <si>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</si>
  <si>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</si>
  <si>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</si>
  <si>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</si>
  <si>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</si>
  <si>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</si>
  <si>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</si>
  <si>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</si>
  <si>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</si>
  <si>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</si>
  <si>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</si>
  <si>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</si>
  <si>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</si>
  <si>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</si>
  <si>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</si>
  <si>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</si>
  <si>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</si>
  <si>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</si>
  <si>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</si>
  <si>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</si>
  <si>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</si>
  <si>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</si>
  <si>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</si>
  <si>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</si>
  <si>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</si>
  <si>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</si>
  <si>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</si>
  <si>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</si>
  <si>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</si>
  <si>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</si>
  <si>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</si>
  <si>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</si>
  <si>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</si>
  <si>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</si>
  <si>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</si>
  <si>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</si>
  <si>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</si>
  <si>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</si>
  <si>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</si>
  <si>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</si>
  <si>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</si>
  <si>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</si>
  <si>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</si>
  <si>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</si>
  <si>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</si>
  <si>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</si>
  <si>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</si>
  <si>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</si>
  <si>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</si>
  <si>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</si>
  <si>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</si>
  <si>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</si>
  <si>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</si>
  <si>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</si>
  <si>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</si>
  <si>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</si>
  <si>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</si>
  <si>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</si>
  <si>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</si>
  <si>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</si>
  <si>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</si>
  <si>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</si>
  <si>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</si>
  <si>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</si>
  <si>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</si>
  <si>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</si>
  <si>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</si>
  <si>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</si>
  <si>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</si>
  <si>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</si>
  <si>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</si>
  <si>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</si>
  <si>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</si>
  <si>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</si>
  <si>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</si>
  <si>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</si>
  <si>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</si>
  <si>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</si>
  <si>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</si>
  <si>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</si>
  <si>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</si>
  <si>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</si>
  <si>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</si>
  <si>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</si>
  <si>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</si>
  <si>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</si>
  <si>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</si>
  <si>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</si>
  <si>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</si>
  <si>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</si>
  <si>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</si>
  <si>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</si>
  <si>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</si>
  <si>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</si>
  <si>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</si>
  <si>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</si>
  <si>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</si>
  <si>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</si>
  <si>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</si>
  <si>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</si>
  <si>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</si>
  <si>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</si>
  <si>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</si>
  <si>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</si>
  <si>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</si>
  <si>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</si>
  <si>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</si>
  <si>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</si>
  <si>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</si>
  <si>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</si>
  <si>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</si>
  <si>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</si>
  <si>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</si>
  <si>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</si>
  <si>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</si>
  <si>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</si>
  <si>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</si>
  <si>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</si>
  <si>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</si>
  <si>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</si>
  <si>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</si>
  <si>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</si>
  <si>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</si>
  <si>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</si>
  <si>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</si>
  <si>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</si>
  <si>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</si>
  <si>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</si>
  <si>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</si>
  <si>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</si>
  <si>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</si>
  <si>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</si>
  <si>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</si>
  <si>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</si>
  <si>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</si>
  <si>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</si>
  <si>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</si>
  <si>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</si>
  <si>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</si>
  <si>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</si>
  <si>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</si>
  <si>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</si>
  <si>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</si>
  <si>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</si>
  <si>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</si>
  <si>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</si>
  <si>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</si>
  <si>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</si>
  <si>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</si>
  <si>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</si>
  <si>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</si>
  <si>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</si>
  <si>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</si>
  <si>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</si>
  <si>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</si>
  <si>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</si>
  <si>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</si>
  <si>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</si>
  <si>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</si>
  <si>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</si>
  <si>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</si>
  <si>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</si>
  <si>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</si>
  <si>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</si>
  <si>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</si>
  <si>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</si>
  <si>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</si>
  <si>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</si>
  <si>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</si>
  <si>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</si>
  <si>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</si>
  <si>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</si>
  <si>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</si>
  <si>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</si>
  <si>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</si>
  <si>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</si>
  <si>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</si>
  <si>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</si>
  <si>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</si>
  <si>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</si>
  <si>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</si>
  <si>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</si>
  <si>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</si>
  <si>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</si>
  <si>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</si>
  <si>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</si>
  <si>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</si>
  <si>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</si>
  <si>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</si>
  <si>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</si>
  <si>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</si>
  <si>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</si>
  <si>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</si>
  <si>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</si>
  <si>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</si>
  <si>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</si>
  <si>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</si>
  <si>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</si>
  <si>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</si>
  <si>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</si>
  <si>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</si>
  <si>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</si>
  <si>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</si>
  <si>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</si>
  <si>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</si>
  <si>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</si>
  <si>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</si>
  <si>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</si>
  <si>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</si>
  <si>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</si>
  <si>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</si>
  <si>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</si>
  <si>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</si>
  <si>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</si>
  <si>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</si>
  <si>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</si>
  <si>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</si>
  <si>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</si>
  <si>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</si>
  <si>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</si>
  <si>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</si>
  <si>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</si>
  <si>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</si>
  <si>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</si>
  <si>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</si>
  <si>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</si>
  <si>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</si>
  <si>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</si>
  <si>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</si>
  <si>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</si>
  <si>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</si>
  <si>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</si>
  <si>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</si>
  <si>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</si>
  <si>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</si>
  <si>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</si>
  <si>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</si>
  <si>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</si>
  <si>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</si>
  <si>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</si>
  <si>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</si>
  <si>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</si>
  <si>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</si>
  <si>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</si>
  <si>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</si>
  <si>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</si>
  <si>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</si>
  <si>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</si>
  <si>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</si>
  <si>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</si>
  <si>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</si>
  <si>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</si>
  <si>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</si>
  <si>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</si>
  <si>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</si>
  <si>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</si>
  <si>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</si>
  <si>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</si>
  <si>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</si>
  <si>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</si>
  <si>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</si>
  <si>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</si>
  <si>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</si>
  <si>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</si>
  <si>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</si>
  <si>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</si>
  <si>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</si>
  <si>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</si>
  <si>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</si>
  <si>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</si>
  <si>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</si>
  <si>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</si>
  <si>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</si>
  <si>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</si>
  <si>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</si>
  <si>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</si>
  <si>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</si>
  <si>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</si>
  <si>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</si>
  <si>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</si>
  <si>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</si>
  <si>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</si>
  <si>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</si>
  <si>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</si>
  <si>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</si>
  <si>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</si>
  <si>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</si>
  <si>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</si>
  <si>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</si>
  <si>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</si>
  <si>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</si>
  <si>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</si>
  <si>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</si>
  <si>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</si>
  <si>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</si>
  <si>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</si>
  <si>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</si>
  <si>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</si>
  <si>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</si>
  <si>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</si>
  <si>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</si>
  <si>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</si>
  <si>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</si>
  <si>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</si>
  <si>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</si>
  <si>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</si>
  <si>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</si>
  <si>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</si>
  <si>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</si>
  <si>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</si>
  <si>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</si>
  <si>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</si>
  <si>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</si>
  <si>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</si>
  <si>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</si>
  <si>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</si>
  <si>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</si>
  <si>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</si>
  <si>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</si>
  <si>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</si>
  <si>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</si>
  <si>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</si>
  <si>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</si>
  <si>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</si>
  <si>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</si>
  <si>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</si>
  <si>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</si>
  <si>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</si>
  <si>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</si>
  <si>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</si>
  <si>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</si>
  <si>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</si>
  <si>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</si>
  <si>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</si>
  <si>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</si>
  <si>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</si>
  <si>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</si>
  <si>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</si>
  <si>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</si>
  <si>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</si>
  <si>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</si>
  <si>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</si>
  <si>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</si>
  <si>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</si>
  <si>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</si>
  <si>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</si>
  <si>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</si>
  <si>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</si>
  <si>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</si>
  <si>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</si>
  <si>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</si>
  <si>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</si>
  <si>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</si>
  <si>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</si>
  <si>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</si>
  <si>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</si>
  <si>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</si>
  <si>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</si>
  <si>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</si>
  <si>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</si>
  <si>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</si>
  <si>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</si>
  <si>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</si>
  <si>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</si>
  <si>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</si>
  <si>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</si>
  <si>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</si>
  <si>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</si>
  <si>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</si>
  <si>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</si>
  <si>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</si>
  <si>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</si>
  <si>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</si>
  <si>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</si>
  <si>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</si>
  <si>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</si>
  <si>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</si>
  <si>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</si>
  <si>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</si>
  <si>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</si>
  <si>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</si>
  <si>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</si>
  <si>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</si>
  <si>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</si>
  <si>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</si>
  <si>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</si>
  <si>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</si>
  <si>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</si>
  <si>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</si>
  <si>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</si>
  <si>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</si>
  <si>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</si>
  <si>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</si>
  <si>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</si>
  <si>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</si>
  <si>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</si>
  <si>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</si>
  <si>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</si>
  <si>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</si>
  <si>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</si>
  <si>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</si>
  <si>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</si>
  <si>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</si>
  <si>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</si>
  <si>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</si>
  <si>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</si>
  <si>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</si>
  <si>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</si>
  <si>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</si>
  <si>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</si>
  <si>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</si>
  <si>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</si>
  <si>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</si>
  <si>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</si>
  <si>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</si>
  <si>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</si>
  <si>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</si>
  <si>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</si>
  <si>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</si>
  <si>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</si>
  <si>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</si>
  <si>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</si>
  <si>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</si>
  <si>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</si>
  <si>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</si>
  <si>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</si>
  <si>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</si>
  <si>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</si>
  <si>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</si>
  <si>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</si>
  <si>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</si>
  <si>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</si>
  <si>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</si>
  <si>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</si>
  <si>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</si>
  <si>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</si>
  <si>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</si>
  <si>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</si>
  <si>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</si>
  <si>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</si>
  <si>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</si>
  <si>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</si>
  <si>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</si>
  <si>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</si>
  <si>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</si>
  <si>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</si>
  <si>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</si>
  <si>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</si>
  <si>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</si>
  <si>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</si>
  <si>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</si>
  <si>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</si>
  <si>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</si>
  <si>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</si>
  <si>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</si>
  <si>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</si>
  <si>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</si>
  <si>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</si>
  <si>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</si>
  <si>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</si>
  <si>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</si>
  <si>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</si>
  <si>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</si>
  <si>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</si>
  <si>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</si>
  <si>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</si>
  <si>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</si>
  <si>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</si>
  <si>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</si>
  <si>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</si>
  <si>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</si>
  <si>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</si>
  <si>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</si>
  <si>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</si>
  <si>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</si>
  <si>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</si>
  <si>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</si>
  <si>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</si>
  <si>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</si>
  <si>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</si>
  <si>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</si>
  <si>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</si>
  <si>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</si>
  <si>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</si>
  <si>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</si>
  <si>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</si>
  <si>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</si>
  <si>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</si>
  <si>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</si>
  <si>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</si>
  <si>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</si>
  <si>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</si>
  <si>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</si>
  <si>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</si>
  <si>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</si>
  <si>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</si>
  <si>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</si>
  <si>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</si>
  <si>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</si>
  <si>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</si>
  <si>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</si>
  <si>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</si>
  <si>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</si>
  <si>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</si>
  <si>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</si>
  <si>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</si>
  <si>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</si>
  <si>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</si>
  <si>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</si>
  <si>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</si>
  <si>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</si>
  <si>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</si>
  <si>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</si>
  <si>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</si>
  <si>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</si>
  <si>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</si>
  <si>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</si>
  <si>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</si>
  <si>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</si>
  <si>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</si>
  <si>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</si>
  <si>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</si>
  <si>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</si>
  <si>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</si>
  <si>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</si>
  <si>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</si>
  <si>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</si>
  <si>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</si>
  <si>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</si>
  <si>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</si>
  <si>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</si>
  <si>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</si>
  <si>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</si>
  <si>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</si>
  <si>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</si>
  <si>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</si>
  <si>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</si>
  <si>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</si>
  <si>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</si>
  <si>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</si>
  <si>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</si>
  <si>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</si>
  <si>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</si>
  <si>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</si>
  <si>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</si>
  <si>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</si>
  <si>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</si>
  <si>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</si>
  <si>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</si>
  <si>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</si>
  <si>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</si>
  <si>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</si>
  <si>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</si>
  <si>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</si>
  <si>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</si>
  <si>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</si>
  <si>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</si>
  <si>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</si>
  <si>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</si>
  <si>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</si>
  <si>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</si>
  <si>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</si>
  <si>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</si>
  <si>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</si>
  <si>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</si>
  <si>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</si>
  <si>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</si>
  <si>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</si>
  <si>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</si>
  <si>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</si>
  <si>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</si>
  <si>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</si>
  <si>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</si>
  <si>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</si>
  <si>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</si>
  <si>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</si>
  <si>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</si>
  <si>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</si>
  <si>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</si>
  <si>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</si>
  <si>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</si>
  <si>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</si>
  <si>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</si>
  <si>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</si>
  <si>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</si>
  <si>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</si>
  <si>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</si>
  <si>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</si>
  <si>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</si>
  <si>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</si>
  <si>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</si>
  <si>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</si>
  <si>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</si>
  <si>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</si>
  <si>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</si>
  <si>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</si>
  <si>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</si>
  <si>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</si>
  <si>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</si>
  <si>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</si>
  <si>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</si>
  <si>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</si>
  <si>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</si>
  <si>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</si>
  <si>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</si>
  <si>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</si>
  <si>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</si>
  <si>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</si>
  <si>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</si>
  <si>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</si>
  <si>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</si>
  <si>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</si>
  <si>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</si>
  <si>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</si>
  <si>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</si>
  <si>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</si>
  <si>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</si>
  <si>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</si>
  <si>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</si>
  <si>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</si>
  <si>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</si>
  <si>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</si>
  <si>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</si>
  <si>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</si>
  <si>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</si>
  <si>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</si>
  <si>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</si>
  <si>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</si>
  <si>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</si>
  <si>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</si>
  <si>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</si>
  <si>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</si>
  <si>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</si>
  <si>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</si>
  <si>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</si>
  <si>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</si>
  <si>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</si>
  <si>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</si>
  <si>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</si>
  <si>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</si>
  <si>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</si>
  <si>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</si>
  <si>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</si>
  <si>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</si>
  <si>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</si>
  <si>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</si>
  <si>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</si>
  <si>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</si>
  <si>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</si>
  <si>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</si>
  <si>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</si>
  <si>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</si>
  <si>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</si>
  <si>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</si>
  <si>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</si>
  <si>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</si>
  <si>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</si>
  <si>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</si>
  <si>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</si>
  <si>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</si>
  <si>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</si>
  <si>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</si>
  <si>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</si>
  <si>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</si>
  <si>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</si>
  <si>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</si>
  <si>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</si>
  <si>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</si>
  <si>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</si>
  <si>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</si>
  <si>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</si>
  <si>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</si>
  <si>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</si>
  <si>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</si>
  <si>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</si>
  <si>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</si>
  <si>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</si>
  <si>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</si>
  <si>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</si>
  <si>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</si>
  <si>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</si>
  <si>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</si>
  <si>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</si>
  <si>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</si>
  <si>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</si>
  <si>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</si>
  <si>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</si>
  <si>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</si>
  <si>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</si>
  <si>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</si>
  <si>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</si>
  <si>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</si>
  <si>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</si>
  <si>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</si>
  <si>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</si>
  <si>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</si>
  <si>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</si>
  <si>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</si>
  <si>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</si>
  <si>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</si>
  <si>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</si>
  <si>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</si>
  <si>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</si>
  <si>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</si>
  <si>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</si>
  <si>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</si>
  <si>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</si>
  <si>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</si>
  <si>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</si>
  <si>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</si>
  <si>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</si>
  <si>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</si>
  <si>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</si>
  <si>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</si>
  <si>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</si>
  <si>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</si>
  <si>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</si>
  <si>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</si>
  <si>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</si>
  <si>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</si>
  <si>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</si>
  <si>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</si>
  <si>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</si>
  <si>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</si>
  <si>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</si>
  <si>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</si>
  <si>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</si>
  <si>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</si>
  <si>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</si>
  <si>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</si>
  <si>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</si>
  <si>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</si>
  <si>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</si>
  <si>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</si>
  <si>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</si>
  <si>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</si>
  <si>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</si>
  <si>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</si>
  <si>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</si>
  <si>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</si>
  <si>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</si>
  <si>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</si>
  <si>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</si>
  <si>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</si>
  <si>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</si>
  <si>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</si>
  <si>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</si>
  <si>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</si>
  <si>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</si>
  <si>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</si>
  <si>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</si>
  <si>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</si>
  <si>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</si>
  <si>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</si>
  <si>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</si>
  <si>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</si>
  <si>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</si>
  <si>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</si>
  <si>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</si>
  <si>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</si>
  <si>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</si>
  <si>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</si>
  <si>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</si>
  <si>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</si>
  <si>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</si>
  <si>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</si>
  <si>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</si>
  <si>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</si>
  <si>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</si>
  <si>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</si>
  <si>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</si>
  <si>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</si>
  <si>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</si>
  <si>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</si>
  <si>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</si>
  <si>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</si>
  <si>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</si>
  <si>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</si>
  <si>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</si>
  <si>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</si>
  <si>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</si>
  <si>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</si>
  <si>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</si>
  <si>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</si>
  <si>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</si>
  <si>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</si>
  <si>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</si>
  <si>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</si>
  <si>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</si>
  <si>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</si>
  <si>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</si>
  <si>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</si>
  <si>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</si>
  <si>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</si>
  <si>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</si>
  <si>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</si>
  <si>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</si>
  <si>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</si>
  <si>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</si>
  <si>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</si>
  <si>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</si>
  <si>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</si>
  <si>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</si>
  <si>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</si>
  <si>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</si>
  <si>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</si>
  <si>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</si>
  <si>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</si>
  <si>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</si>
  <si>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</si>
  <si>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</si>
  <si>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</si>
  <si>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</si>
  <si>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</si>
  <si>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</si>
  <si>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</si>
  <si>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</si>
  <si>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</si>
  <si>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</si>
  <si>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</si>
  <si>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</si>
  <si>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</si>
  <si>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</si>
  <si>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</si>
  <si>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</si>
  <si>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</si>
  <si>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</si>
  <si>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</si>
  <si>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</si>
  <si>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</si>
  <si>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</si>
  <si>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</si>
  <si>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</si>
  <si>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</si>
  <si>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</si>
  <si>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</si>
  <si>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</si>
  <si>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</si>
  <si>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</si>
  <si>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</si>
  <si>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</si>
  <si>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</si>
  <si>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</si>
  <si>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</si>
  <si>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</si>
  <si>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</si>
  <si>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</si>
  <si>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</si>
  <si>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</si>
  <si>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</si>
  <si>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</si>
  <si>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</si>
  <si>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</si>
  <si>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</si>
  <si>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</si>
  <si>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</si>
  <si>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</si>
  <si>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</si>
  <si>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</si>
  <si>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</si>
  <si>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</si>
  <si>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</si>
  <si>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</si>
  <si>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</si>
  <si>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</si>
  <si>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</si>
  <si>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</si>
  <si>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</si>
  <si>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</si>
  <si>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</si>
  <si>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</si>
  <si>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</si>
  <si>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</si>
  <si>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</si>
  <si>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</si>
  <si>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</si>
  <si>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</si>
  <si>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</si>
  <si>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</si>
  <si>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</si>
  <si>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</si>
  <si>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</si>
  <si>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</si>
  <si>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</si>
  <si>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</si>
  <si>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</si>
  <si>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</si>
  <si>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</si>
  <si>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</si>
  <si>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</si>
  <si>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</si>
  <si>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</si>
  <si>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</si>
  <si>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</si>
  <si>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</si>
  <si>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</si>
  <si>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</si>
  <si>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</si>
  <si>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</si>
  <si>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</si>
  <si>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</si>
  <si>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</si>
  <si>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</si>
  <si>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</si>
  <si>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</si>
  <si>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</si>
  <si>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</si>
  <si>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</si>
  <si>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</si>
  <si>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</si>
  <si>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</si>
  <si>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</si>
  <si>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</si>
  <si>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</si>
  <si>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</si>
  <si>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</si>
  <si>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</si>
  <si>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</si>
  <si>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</si>
  <si>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</si>
  <si>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</si>
  <si>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</si>
  <si>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</si>
  <si>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</si>
  <si>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</si>
  <si>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</si>
  <si>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</si>
  <si>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</si>
  <si>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</si>
  <si>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</si>
  <si>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</si>
  <si>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</si>
  <si>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</si>
  <si>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</si>
  <si>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</si>
  <si>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</si>
  <si>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</si>
  <si>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</si>
  <si>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</si>
  <si>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</si>
  <si>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</si>
  <si>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</si>
  <si>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</si>
  <si>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</si>
  <si>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</si>
  <si>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</si>
  <si>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</si>
  <si>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</si>
  <si>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</si>
  <si>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</si>
  <si>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</si>
  <si>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</si>
  <si>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</si>
  <si>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</si>
  <si>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</si>
  <si>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</si>
  <si>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</si>
  <si>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</si>
  <si>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</si>
  <si>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</si>
  <si>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</si>
  <si>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</si>
  <si>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</si>
  <si>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</si>
  <si>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</si>
  <si>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</si>
  <si>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</si>
  <si>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</si>
  <si>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</si>
  <si>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</si>
  <si>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</si>
  <si>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</si>
  <si>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</si>
  <si>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</si>
  <si>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</si>
  <si>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</si>
  <si>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</si>
  <si>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</si>
  <si>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</si>
  <si>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</si>
  <si>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</si>
  <si>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</si>
  <si>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</si>
  <si>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</si>
  <si>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</si>
  <si>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</si>
  <si>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</si>
  <si>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</si>
  <si>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</si>
  <si>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</si>
  <si>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</si>
  <si>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</si>
  <si>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</si>
  <si>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</si>
  <si>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</si>
  <si>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</si>
  <si>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</si>
  <si>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</si>
  <si>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</si>
  <si>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</si>
  <si>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</si>
  <si>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</si>
  <si>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</si>
  <si>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</si>
  <si>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</si>
  <si>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</si>
  <si>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</si>
  <si>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</si>
  <si>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</si>
  <si>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</si>
  <si>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</si>
  <si>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</si>
  <si>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</si>
  <si>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</si>
  <si>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</si>
  <si>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</si>
  <si>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</si>
  <si>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</si>
  <si>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</si>
  <si>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</si>
  <si>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</si>
  <si>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</si>
  <si>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</si>
  <si>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</si>
  <si>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</si>
  <si>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</si>
  <si>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</si>
  <si>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</si>
  <si>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</si>
  <si>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</si>
  <si>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</si>
  <si>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</si>
  <si>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</si>
  <si>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</si>
  <si>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</si>
  <si>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</si>
  <si>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</si>
  <si>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</si>
  <si>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</si>
  <si>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</si>
  <si>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</si>
  <si>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</si>
  <si>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</si>
  <si>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</si>
  <si>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</si>
  <si>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</si>
  <si>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</si>
  <si>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</si>
  <si>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</si>
  <si>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</si>
  <si>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</si>
  <si>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</si>
  <si>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</si>
  <si>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</si>
  <si>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</si>
  <si>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</si>
  <si>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</si>
  <si>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</si>
  <si>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</si>
  <si>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</si>
  <si>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</si>
  <si>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</si>
  <si>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</si>
  <si>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</si>
  <si>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</si>
  <si>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</si>
  <si>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</si>
  <si>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</si>
  <si>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</si>
  <si>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</si>
  <si>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</si>
  <si>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</si>
  <si>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</si>
  <si>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</si>
  <si>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</si>
  <si>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</si>
  <si>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</si>
  <si>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</si>
  <si>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</si>
  <si>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</si>
  <si>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</si>
  <si>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</si>
  <si>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</si>
  <si>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</si>
  <si>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</si>
  <si>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</si>
  <si>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</si>
  <si>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</si>
  <si>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</si>
  <si>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</si>
  <si>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</si>
  <si>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</si>
  <si>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</si>
  <si>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</si>
  <si>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</si>
  <si>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</si>
  <si>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</si>
  <si>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</si>
  <si>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</si>
  <si>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</si>
  <si>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</si>
  <si>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</si>
  <si>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</si>
  <si>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</si>
  <si>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</si>
  <si>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</si>
  <si>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</si>
  <si>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</si>
  <si>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</si>
  <si>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</si>
  <si>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</si>
  <si>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</si>
  <si>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</si>
  <si>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</si>
  <si>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</si>
  <si>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</si>
  <si>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</si>
  <si>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</si>
  <si>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</si>
  <si>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</si>
  <si>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</si>
  <si>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</si>
  <si>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</si>
  <si>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</si>
  <si>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</si>
  <si>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</si>
  <si>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</si>
  <si>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</si>
  <si>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</si>
  <si>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</si>
  <si>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</si>
  <si>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</si>
  <si>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</si>
  <si>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</si>
  <si>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</si>
  <si>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</si>
  <si>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</si>
  <si>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</si>
  <si>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</si>
  <si>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</si>
  <si>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</si>
  <si>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</si>
  <si>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</si>
  <si>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</si>
  <si>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</si>
  <si>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</si>
  <si>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</si>
  <si>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</si>
  <si>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</si>
  <si>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</si>
  <si>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</si>
  <si>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</si>
  <si>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</si>
  <si>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</si>
  <si>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</si>
  <si>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</si>
  <si>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</si>
  <si>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</si>
  <si>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</si>
  <si>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</si>
  <si>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</si>
  <si>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</si>
  <si>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</si>
  <si>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</si>
  <si>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</si>
  <si>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</si>
  <si>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</si>
  <si>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</si>
  <si>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</si>
  <si>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</si>
  <si>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</si>
  <si>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</si>
  <si>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</si>
  <si>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</si>
  <si>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</si>
  <si>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</si>
  <si>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</si>
  <si>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</si>
  <si>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</si>
  <si>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</si>
  <si>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</si>
  <si>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</si>
  <si>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</si>
  <si>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</si>
  <si>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</si>
  <si>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</si>
  <si>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</si>
  <si>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</si>
  <si>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</si>
  <si>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</si>
  <si>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</si>
  <si>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</si>
  <si>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</si>
  <si>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</si>
  <si>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</si>
  <si>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</si>
  <si>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</si>
  <si>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</si>
  <si>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</si>
  <si>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</si>
  <si>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</si>
  <si>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</si>
  <si>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</si>
  <si>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</si>
  <si>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</si>
  <si>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</si>
  <si>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</si>
  <si>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</si>
  <si>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</si>
  <si>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</si>
  <si>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</si>
  <si>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</si>
  <si>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</si>
  <si>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</si>
  <si>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</si>
  <si>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</si>
  <si>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</si>
  <si>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</si>
  <si>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</si>
  <si>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</si>
  <si>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</si>
  <si>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</si>
  <si>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</si>
  <si>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</si>
  <si>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</si>
  <si>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</si>
  <si>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</si>
  <si>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</si>
  <si>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</si>
  <si>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</si>
  <si>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</si>
  <si>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</si>
  <si>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</si>
  <si>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</si>
  <si>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</si>
  <si>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</si>
  <si>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</si>
  <si>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</si>
  <si>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</si>
  <si>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</si>
  <si>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</si>
  <si>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</si>
  <si>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</si>
  <si>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</si>
  <si>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</si>
  <si>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</si>
  <si>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</si>
  <si>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</si>
  <si>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</si>
  <si>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</si>
  <si>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</si>
  <si>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</si>
  <si>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</si>
  <si>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</si>
  <si>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</si>
  <si>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</si>
  <si>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</si>
  <si>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</si>
  <si>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</si>
  <si>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</si>
  <si>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</si>
  <si>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</si>
  <si>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</si>
  <si>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</si>
  <si>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</si>
  <si>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</si>
  <si>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</si>
  <si>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</si>
  <si>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</si>
  <si>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</si>
  <si>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</si>
  <si>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</si>
  <si>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</si>
  <si>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</si>
  <si>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</si>
  <si>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</si>
  <si>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</si>
  <si>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</si>
  <si>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</si>
  <si>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</si>
  <si>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</si>
  <si>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</si>
  <si>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</si>
  <si>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</si>
  <si>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</si>
  <si>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</si>
  <si>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</si>
  <si>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</si>
  <si>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</si>
  <si>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</si>
  <si>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</si>
  <si>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</si>
  <si>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</si>
  <si>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</si>
  <si>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</si>
  <si>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</si>
  <si>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</si>
  <si>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</si>
  <si>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</si>
  <si>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</si>
  <si>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</si>
  <si>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</si>
  <si>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</si>
  <si>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</si>
  <si>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</si>
  <si>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</si>
  <si>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</si>
  <si>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</si>
  <si>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</si>
  <si>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</si>
  <si>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</si>
  <si>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</si>
  <si>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</si>
  <si>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</si>
  <si>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</si>
  <si>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</si>
  <si>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</si>
  <si>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</si>
  <si>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</si>
  <si>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</si>
  <si>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</si>
  <si>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</si>
  <si>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</si>
  <si>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</si>
  <si>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</si>
  <si>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</si>
  <si>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</si>
  <si>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</si>
  <si>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</si>
  <si>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</si>
  <si>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</si>
  <si>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</si>
  <si>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</si>
  <si>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</si>
  <si>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</si>
  <si>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</si>
  <si>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</si>
  <si>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</si>
  <si>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</si>
  <si>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</si>
  <si>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</si>
  <si>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</si>
  <si>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</si>
  <si>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</si>
  <si>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</si>
  <si>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</si>
  <si>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</si>
  <si>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</si>
  <si>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</si>
  <si>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</si>
  <si>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</si>
  <si>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</si>
  <si>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</si>
  <si>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</si>
  <si>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</si>
  <si>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</si>
  <si>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</si>
  <si>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</si>
  <si>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</si>
  <si>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</si>
  <si>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</si>
  <si>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</si>
  <si>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</si>
  <si>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</si>
  <si>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</si>
  <si>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</si>
  <si>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</si>
  <si>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</si>
  <si>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</si>
  <si>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</si>
  <si>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</si>
  <si>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</si>
  <si>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</si>
  <si>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</si>
  <si>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</si>
  <si>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</si>
  <si>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</si>
  <si>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</si>
  <si>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</si>
  <si>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</si>
  <si>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</si>
  <si>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</si>
  <si>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</si>
  <si>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</si>
  <si>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</si>
  <si>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</si>
  <si>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</si>
  <si>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</si>
  <si>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</si>
  <si>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</si>
  <si>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</si>
  <si>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</si>
  <si>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</si>
  <si>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</si>
  <si>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</si>
  <si>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</si>
  <si>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</si>
  <si>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</si>
  <si>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</si>
  <si>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</si>
  <si>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</si>
  <si>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</si>
  <si>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</si>
  <si>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</si>
  <si>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</si>
  <si>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</si>
  <si>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</si>
  <si>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</si>
  <si>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</si>
  <si>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</si>
  <si>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</si>
  <si>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</si>
  <si>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</si>
  <si>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</si>
  <si>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</si>
  <si>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</si>
  <si>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</si>
  <si>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</si>
  <si>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</si>
  <si>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</si>
  <si>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</si>
  <si>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</si>
  <si>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</si>
  <si>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</si>
  <si>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</si>
  <si>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</si>
  <si>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</si>
  <si>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</si>
  <si>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</si>
  <si>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</si>
  <si>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</si>
  <si>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</si>
  <si>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</si>
  <si>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</si>
  <si>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</si>
  <si>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</si>
  <si>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</si>
  <si>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</si>
  <si>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</si>
  <si>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</si>
  <si>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</si>
  <si>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</si>
  <si>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</si>
  <si>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</si>
  <si>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</si>
  <si>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</si>
  <si>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</si>
  <si>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</si>
  <si>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</si>
  <si>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</si>
  <si>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</si>
  <si>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</si>
  <si>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</si>
  <si>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</si>
  <si>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</si>
  <si>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</si>
  <si>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</si>
  <si>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</si>
  <si>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</si>
  <si>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</si>
  <si>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</si>
  <si>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</si>
  <si>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</si>
  <si>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</si>
  <si>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</si>
  <si>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</si>
  <si>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</si>
  <si>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</si>
  <si>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</si>
  <si>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</si>
  <si>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</si>
  <si>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</si>
  <si>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</si>
  <si>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</si>
  <si>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</si>
  <si>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</si>
  <si>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</si>
  <si>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</si>
  <si>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</si>
  <si>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</si>
  <si>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</si>
  <si>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</si>
  <si>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</si>
  <si>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</si>
  <si>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</si>
  <si>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</si>
  <si>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</si>
  <si>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</si>
  <si>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</si>
  <si>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</si>
  <si>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</si>
  <si>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</si>
  <si>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</si>
  <si>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</si>
  <si>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</si>
  <si>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</si>
  <si>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</si>
  <si>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</si>
  <si>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</si>
  <si>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</si>
  <si>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</si>
  <si>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</si>
  <si>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</si>
  <si>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</si>
  <si>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</si>
  <si>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</si>
  <si>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</si>
  <si>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</si>
  <si>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</si>
  <si>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</si>
  <si>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</si>
  <si>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</si>
  <si>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</si>
  <si>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</si>
  <si>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</si>
  <si>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</si>
  <si>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</si>
  <si>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</si>
  <si>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</si>
  <si>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</si>
  <si>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</si>
  <si>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</si>
  <si>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</si>
  <si>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</si>
  <si>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</si>
  <si>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</si>
  <si>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</si>
  <si>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</si>
  <si>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</si>
  <si>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</si>
  <si>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</si>
  <si>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</si>
  <si>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</si>
  <si>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</si>
  <si>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</si>
  <si>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</si>
  <si>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</si>
  <si>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</si>
  <si>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</si>
  <si>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</si>
  <si>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</si>
  <si>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</si>
  <si>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</si>
  <si>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</si>
  <si>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</si>
  <si>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</si>
  <si>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</si>
  <si>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</si>
  <si>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</si>
  <si>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</si>
  <si>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</si>
  <si>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</si>
  <si>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</si>
  <si>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</si>
  <si>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</si>
  <si>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</si>
  <si>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</si>
  <si>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</si>
  <si>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</si>
  <si>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</si>
  <si>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</si>
  <si>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</si>
  <si>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</si>
  <si>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</si>
  <si>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</si>
  <si>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</si>
  <si>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</si>
  <si>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</si>
  <si>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</si>
  <si>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</si>
  <si>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</si>
  <si>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</si>
  <si>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</si>
  <si>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</si>
  <si>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</si>
  <si>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</si>
  <si>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</si>
  <si>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</si>
  <si>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</si>
  <si>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</si>
  <si>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</si>
  <si>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</si>
  <si>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</si>
  <si>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</si>
  <si>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</si>
  <si>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</si>
  <si>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</si>
  <si>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</si>
  <si>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</si>
  <si>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</si>
  <si>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</si>
  <si>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</si>
  <si>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</si>
  <si>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</si>
  <si>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</si>
  <si>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</si>
  <si>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</si>
  <si>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</si>
  <si>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</si>
  <si>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</si>
  <si>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</si>
  <si>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</si>
  <si>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</si>
  <si>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</si>
  <si>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</si>
  <si>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</si>
  <si>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</si>
  <si>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</si>
  <si>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</si>
  <si>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</si>
  <si>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</si>
  <si>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</si>
  <si>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</si>
  <si>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</si>
  <si>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</si>
  <si>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</si>
  <si>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</si>
  <si>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</si>
  <si>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</si>
  <si>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</si>
  <si>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</si>
  <si>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</si>
  <si>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</si>
  <si>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</si>
  <si>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</si>
  <si>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</si>
  <si>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</si>
  <si>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</si>
  <si>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</si>
  <si>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</si>
  <si>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</si>
  <si>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</si>
  <si>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</si>
  <si>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</si>
  <si>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</si>
  <si>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</si>
  <si>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</si>
  <si>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</si>
  <si>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</si>
  <si>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</si>
  <si>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</si>
  <si>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</si>
  <si>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</si>
  <si>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</si>
  <si>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</si>
  <si>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</si>
  <si>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</si>
  <si>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</si>
  <si>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</si>
  <si>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</si>
  <si>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</si>
  <si>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</si>
  <si>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</si>
  <si>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</si>
  <si>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</si>
  <si>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</si>
  <si>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</si>
  <si>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</si>
  <si>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</si>
  <si>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</si>
  <si>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</si>
  <si>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</si>
  <si>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</si>
  <si>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</si>
  <si>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</si>
  <si>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</si>
  <si>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</si>
  <si>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</si>
  <si>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</si>
  <si>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</si>
  <si>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</si>
  <si>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</si>
  <si>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</si>
  <si>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</si>
  <si>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</si>
  <si>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</si>
  <si>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</si>
  <si>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</si>
  <si>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</si>
  <si>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</si>
  <si>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</si>
  <si>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</si>
  <si>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</si>
  <si>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</si>
  <si>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</si>
  <si>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</si>
  <si>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</si>
  <si>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</si>
  <si>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</si>
  <si>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</si>
  <si>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</si>
  <si>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</si>
  <si>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</si>
  <si>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</si>
  <si>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</si>
  <si>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</si>
  <si>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</si>
  <si>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</si>
  <si>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</si>
  <si>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</si>
  <si>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</si>
  <si>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</si>
  <si>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</si>
  <si>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</si>
  <si>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</si>
  <si>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</si>
  <si>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</si>
  <si>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</si>
  <si>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</si>
  <si>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</si>
  <si>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</si>
  <si>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</si>
  <si>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</si>
  <si>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</si>
  <si>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</si>
  <si>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</si>
  <si>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</si>
  <si>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</si>
  <si>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</si>
  <si>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</si>
  <si>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</si>
  <si>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</si>
  <si>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</si>
  <si>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</si>
  <si>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</si>
  <si>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</si>
  <si>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</si>
  <si>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</si>
  <si>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</si>
  <si>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</si>
  <si>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</si>
  <si>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</si>
  <si>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</si>
  <si>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</si>
  <si>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</si>
  <si>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</si>
  <si>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</si>
  <si>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</si>
  <si>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</si>
  <si>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</si>
  <si>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</si>
  <si>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</si>
  <si>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</si>
  <si>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</si>
  <si>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</si>
  <si>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</si>
  <si>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</si>
  <si>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</si>
  <si>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</si>
  <si>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</si>
  <si>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</si>
  <si>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</si>
  <si>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</si>
  <si>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</si>
  <si>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</si>
  <si>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</si>
  <si>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</si>
  <si>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</si>
  <si>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</si>
  <si>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</si>
  <si>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</si>
  <si>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</si>
  <si>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</si>
  <si>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</si>
  <si>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</si>
  <si>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</si>
  <si>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</si>
  <si>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</si>
  <si>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</si>
  <si>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</si>
  <si>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</si>
  <si>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</si>
  <si>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</si>
  <si>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</si>
  <si>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</si>
  <si>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</si>
  <si>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</si>
  <si>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</si>
  <si>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</si>
  <si>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</si>
  <si>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</si>
  <si>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</si>
  <si>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</si>
  <si>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</si>
  <si>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</si>
  <si>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</si>
  <si>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</si>
  <si>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</si>
  <si>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</si>
  <si>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</si>
  <si>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</si>
  <si>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</si>
  <si>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</si>
  <si>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</si>
  <si>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</si>
  <si>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</si>
  <si>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</si>
  <si>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</si>
  <si>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</si>
  <si>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</si>
  <si>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</si>
  <si>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</si>
  <si>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</si>
  <si>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</si>
  <si>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</si>
  <si>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</si>
  <si>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</si>
  <si>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</si>
  <si>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</si>
  <si>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</si>
  <si>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</si>
  <si>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</si>
  <si>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</si>
  <si>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</si>
  <si>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</si>
  <si>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</si>
  <si>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</si>
  <si>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</si>
  <si>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</si>
  <si>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</si>
  <si>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</si>
  <si>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</si>
  <si>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</si>
  <si>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</si>
  <si>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</si>
  <si>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</si>
  <si>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</si>
  <si>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</si>
  <si>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</si>
  <si>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</si>
  <si>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</si>
  <si>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</si>
  <si>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</si>
  <si>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</si>
  <si>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</si>
  <si>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</si>
  <si>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</si>
  <si>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</si>
  <si>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</si>
  <si>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</si>
  <si>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</si>
  <si>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</si>
  <si>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</si>
  <si>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</si>
  <si>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</si>
  <si>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</si>
  <si>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</si>
  <si>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</si>
  <si>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</si>
  <si>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</si>
  <si>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</si>
  <si>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</si>
  <si>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</si>
  <si>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</si>
  <si>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</si>
  <si>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</si>
  <si>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</si>
  <si>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</si>
  <si>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</si>
  <si>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</si>
  <si>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</si>
  <si>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</si>
  <si>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</si>
  <si>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</si>
  <si>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</si>
  <si>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</si>
  <si>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</si>
  <si>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</si>
  <si>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</si>
  <si>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</si>
  <si>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</si>
  <si>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</si>
  <si>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</si>
  <si>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</si>
  <si>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</si>
  <si>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</si>
  <si>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</si>
  <si>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</si>
  <si>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</si>
  <si>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</si>
  <si>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</si>
  <si>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</si>
  <si>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</si>
  <si>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</si>
  <si>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</si>
  <si>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</si>
  <si>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</si>
  <si>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</si>
  <si>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</si>
  <si>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</si>
  <si>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</si>
  <si>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</si>
  <si>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</si>
  <si>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</si>
  <si>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</si>
  <si>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</si>
  <si>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</si>
  <si>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</si>
  <si>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</si>
  <si>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</si>
  <si>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</si>
  <si>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</si>
  <si>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</si>
  <si>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</si>
  <si>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</si>
  <si>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</si>
  <si>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</si>
  <si>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</si>
  <si>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</si>
  <si>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</si>
  <si>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</si>
  <si>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</si>
  <si>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</si>
  <si>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</si>
  <si>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</si>
  <si>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</si>
  <si>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</si>
  <si>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</si>
  <si>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</si>
  <si>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</si>
  <si>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</si>
  <si>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</si>
  <si>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</si>
  <si>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</si>
  <si>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</si>
  <si>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</si>
  <si>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</si>
  <si>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</si>
  <si>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</si>
  <si>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</si>
  <si>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</si>
  <si>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</si>
  <si>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</si>
  <si>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</si>
  <si>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</si>
  <si>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</si>
  <si>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</si>
  <si>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</si>
  <si>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</si>
  <si>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</si>
  <si>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</si>
  <si>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</si>
  <si>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</si>
  <si>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</si>
  <si>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</si>
  <si>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</si>
  <si>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</si>
  <si>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</si>
  <si>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</si>
  <si>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</si>
  <si>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</si>
  <si>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</si>
  <si>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</si>
  <si>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</si>
  <si>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</si>
  <si>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</si>
  <si>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</si>
  <si>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</si>
  <si>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</si>
  <si>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</si>
  <si>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</si>
  <si>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</si>
  <si>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</si>
  <si>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</si>
  <si>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</si>
  <si>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</si>
  <si>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</si>
  <si>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</si>
  <si>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</si>
  <si>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</si>
  <si>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</si>
  <si>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</si>
  <si>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</si>
  <si>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</si>
  <si>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</si>
  <si>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</si>
  <si>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</si>
  <si>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</si>
  <si>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</si>
  <si>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</si>
  <si>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</si>
  <si>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</si>
  <si>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</si>
  <si>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</si>
  <si>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</si>
  <si>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</si>
  <si>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</si>
  <si>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</si>
  <si>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</si>
  <si>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</si>
  <si>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</si>
  <si>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</si>
  <si>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</si>
  <si>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</si>
  <si>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</si>
  <si>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</si>
  <si>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</si>
  <si>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</si>
  <si>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</si>
  <si>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</si>
  <si>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</si>
  <si>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</si>
  <si>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</si>
  <si>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</si>
  <si>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</si>
  <si>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</si>
  <si>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</si>
  <si>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</si>
  <si>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</si>
  <si>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</si>
  <si>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</si>
  <si>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</si>
  <si>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</si>
  <si>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</si>
  <si>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</si>
  <si>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</si>
  <si>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</si>
  <si>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</si>
  <si>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</si>
  <si>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</si>
  <si>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</si>
  <si>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</si>
  <si>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</si>
  <si>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</si>
  <si>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</si>
  <si>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</si>
  <si>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</si>
  <si>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</si>
  <si>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</si>
  <si>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</si>
  <si>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</si>
  <si>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</si>
  <si>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</si>
  <si>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</si>
  <si>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</si>
  <si>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</si>
  <si>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</si>
  <si>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</si>
  <si>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</si>
  <si>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</si>
  <si>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</si>
  <si>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</si>
  <si>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</si>
  <si>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</si>
  <si>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</si>
  <si>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</si>
  <si>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</si>
  <si>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</si>
  <si>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</si>
  <si>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</si>
  <si>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</si>
  <si>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</si>
  <si>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</si>
  <si>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</si>
  <si>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</si>
  <si>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</si>
  <si>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</si>
  <si>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</si>
  <si>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</si>
  <si>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</si>
  <si>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</si>
  <si>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</si>
  <si>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</si>
  <si>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</si>
  <si>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</si>
  <si>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</si>
  <si>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</si>
  <si>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</si>
  <si>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</si>
  <si>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</si>
  <si>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</si>
  <si>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</si>
  <si>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</si>
  <si>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</si>
  <si>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</si>
  <si>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</si>
  <si>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</si>
  <si>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</si>
  <si>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</si>
  <si>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</si>
  <si>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</si>
  <si>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</si>
  <si>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</si>
  <si>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</si>
  <si>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</si>
  <si>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</si>
  <si>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</si>
  <si>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</si>
  <si>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</si>
  <si>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</si>
  <si>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</si>
  <si>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</si>
  <si>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</si>
  <si>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</si>
  <si>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</si>
  <si>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</si>
  <si>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</si>
  <si>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</si>
  <si>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</si>
  <si>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</si>
  <si>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</si>
  <si>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</si>
  <si>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</si>
  <si>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</si>
  <si>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</si>
  <si>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</si>
  <si>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</si>
  <si>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</si>
  <si>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</si>
  <si>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</si>
  <si>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</si>
  <si>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</si>
  <si>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</si>
  <si>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</si>
  <si>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</si>
  <si>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</si>
  <si>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</si>
  <si>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</si>
  <si>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</si>
  <si>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</si>
  <si>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</si>
  <si>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</si>
  <si>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</si>
  <si>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</si>
  <si>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</si>
  <si>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</si>
  <si>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</si>
  <si>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</si>
  <si>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</si>
  <si>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</si>
  <si>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</si>
  <si>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</si>
  <si>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</si>
  <si>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</si>
  <si>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</si>
  <si>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</si>
  <si>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</si>
  <si>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</si>
  <si>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</si>
  <si>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</si>
  <si>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</si>
  <si>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</si>
  <si>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</si>
  <si>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</si>
  <si>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</si>
  <si>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</si>
  <si>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</si>
  <si>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</si>
  <si>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</si>
  <si>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</si>
  <si>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</si>
  <si>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</si>
  <si>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</si>
  <si>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</si>
  <si>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</si>
  <si>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</si>
  <si>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</si>
  <si>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</si>
  <si>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</si>
  <si>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</si>
  <si>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</si>
  <si>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</si>
  <si>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</si>
  <si>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</si>
  <si>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</si>
  <si>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</si>
  <si>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</si>
  <si>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</si>
  <si>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</si>
  <si>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</si>
  <si>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</si>
  <si>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</si>
  <si>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</si>
  <si>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</si>
  <si>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</si>
  <si>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</si>
  <si>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</si>
  <si>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</si>
  <si>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</si>
  <si>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</si>
  <si>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</si>
  <si>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</si>
  <si>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</si>
  <si>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</si>
  <si>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</si>
  <si>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</si>
  <si>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</si>
  <si>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</si>
  <si>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</si>
  <si>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</si>
  <si>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</si>
  <si>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</si>
  <si>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</si>
  <si>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</si>
  <si>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</si>
  <si>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</si>
  <si>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</si>
  <si>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</si>
  <si>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</si>
  <si>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</si>
  <si>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</si>
  <si>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</si>
  <si>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</si>
  <si>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</si>
  <si>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</si>
  <si>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</si>
  <si>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</si>
  <si>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</si>
  <si>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</si>
  <si>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</si>
  <si>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</si>
  <si>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</si>
  <si>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</si>
  <si>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</si>
  <si>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</si>
  <si>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</si>
  <si>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</si>
  <si>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</si>
  <si>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</si>
  <si>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</si>
  <si>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</si>
  <si>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</si>
  <si>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</si>
  <si>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</si>
  <si>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</si>
  <si>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</si>
  <si>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</si>
  <si>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</si>
  <si>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</si>
  <si>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</si>
  <si>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</si>
  <si>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</si>
  <si>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</si>
  <si>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</si>
  <si>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</si>
  <si>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</si>
  <si>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</si>
  <si>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</si>
  <si>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</si>
  <si>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</si>
  <si>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</si>
  <si>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</si>
  <si>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</si>
  <si>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</si>
  <si>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</si>
  <si>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</si>
  <si>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</si>
  <si>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</si>
  <si>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</si>
  <si>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</si>
  <si>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</si>
  <si>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</si>
  <si>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</si>
  <si>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</si>
  <si>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</si>
  <si>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</si>
  <si>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</si>
  <si>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</si>
  <si>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</si>
  <si>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</si>
  <si>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</si>
  <si>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</si>
  <si>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</si>
  <si>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</si>
  <si>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</si>
  <si>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</si>
  <si>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</si>
  <si>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</si>
  <si>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</si>
  <si>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</si>
  <si>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</si>
  <si>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</si>
  <si>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</si>
  <si>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</si>
  <si>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</si>
  <si>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</si>
  <si>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</si>
  <si>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</si>
  <si>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</si>
  <si>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</si>
  <si>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</si>
  <si>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</si>
  <si>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</si>
  <si>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</si>
  <si>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</si>
  <si>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</si>
  <si>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</si>
  <si>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</si>
  <si>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</si>
  <si>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</si>
  <si>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</si>
  <si>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</si>
  <si>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</si>
  <si>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</si>
  <si>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</si>
  <si>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</si>
  <si>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</si>
  <si>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</si>
  <si>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</si>
  <si>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</si>
  <si>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</si>
  <si>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</si>
  <si>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</si>
  <si>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</si>
  <si>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</si>
  <si>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</si>
  <si>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</si>
  <si>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</si>
  <si>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</si>
  <si>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</si>
  <si>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</si>
  <si>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</si>
  <si>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</si>
  <si>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</si>
  <si>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</si>
  <si>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</si>
  <si>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</si>
  <si>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</si>
  <si>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</si>
  <si>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</si>
  <si>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</si>
  <si>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</si>
  <si>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</si>
  <si>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</si>
  <si>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</si>
  <si>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</si>
  <si>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</si>
  <si>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</si>
  <si>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</si>
  <si>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</si>
  <si>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</si>
  <si>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</si>
  <si>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</si>
  <si>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</si>
  <si>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</si>
  <si>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</si>
  <si>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</si>
  <si>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</si>
  <si>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</si>
  <si>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</si>
  <si>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</si>
  <si>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</si>
  <si>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</si>
  <si>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</si>
  <si>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</si>
  <si>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</si>
  <si>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</si>
  <si>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</si>
  <si>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</si>
  <si>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</si>
  <si>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</si>
  <si>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</si>
  <si>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</si>
  <si>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</si>
  <si>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</si>
  <si>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</si>
  <si>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</si>
  <si>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</si>
  <si>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</si>
  <si>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</si>
  <si>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</si>
  <si>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</si>
  <si>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</si>
  <si>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</si>
  <si>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</si>
  <si>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</si>
  <si>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</si>
  <si>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</si>
  <si>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</si>
  <si>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</si>
  <si>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</si>
  <si>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</si>
  <si>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</si>
  <si>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</si>
  <si>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</si>
  <si>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</si>
  <si>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</si>
  <si>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</si>
  <si>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</si>
  <si>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</si>
  <si>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</si>
  <si>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</si>
  <si>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</si>
  <si>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</si>
  <si>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</si>
  <si>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</si>
  <si>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</si>
  <si>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</si>
  <si>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</si>
  <si>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</si>
  <si>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</si>
  <si>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</si>
  <si>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</si>
  <si>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</si>
  <si>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</si>
  <si>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</si>
  <si>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</si>
  <si>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</si>
  <si>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</si>
  <si>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</si>
  <si>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</si>
  <si>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</si>
  <si>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</si>
  <si>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</si>
  <si>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</si>
  <si>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</si>
  <si>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</si>
  <si>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</si>
  <si>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</si>
  <si>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</si>
  <si>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</si>
  <si>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</si>
  <si>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</si>
  <si>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</si>
  <si>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</si>
  <si>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</si>
  <si>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</si>
  <si>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</si>
  <si>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</si>
  <si>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</si>
  <si>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</si>
  <si>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</si>
  <si>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</si>
  <si>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</si>
  <si>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</si>
  <si>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</si>
  <si>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</si>
  <si>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</si>
  <si>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</si>
  <si>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</si>
  <si>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</si>
  <si>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</si>
  <si>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</si>
  <si>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</si>
  <si>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</si>
  <si>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</si>
  <si>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</si>
  <si>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</si>
  <si>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</si>
  <si>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</si>
  <si>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</si>
  <si>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</si>
  <si>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</si>
  <si>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</si>
  <si>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</si>
  <si>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</si>
  <si>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</si>
  <si>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</si>
  <si>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</si>
  <si>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</si>
  <si>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</si>
  <si>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</si>
  <si>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</si>
  <si>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</si>
  <si>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</si>
  <si>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</si>
  <si>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</si>
  <si>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</si>
  <si>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</si>
  <si>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</si>
  <si>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</si>
  <si>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</si>
  <si>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</si>
  <si>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</si>
  <si>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</si>
  <si>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</si>
  <si>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</si>
  <si>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</si>
  <si>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</si>
  <si>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</si>
  <si>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</si>
  <si>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</si>
  <si>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</si>
  <si>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</si>
  <si>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</si>
  <si>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</si>
  <si>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</si>
  <si>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</si>
  <si>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</si>
  <si>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</si>
  <si>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</si>
  <si>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</si>
  <si>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</si>
  <si>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</si>
  <si>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</si>
  <si>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</si>
  <si>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</si>
  <si>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</si>
  <si>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</si>
  <si>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</si>
  <si>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</si>
  <si>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</si>
  <si>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</si>
  <si>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</si>
  <si>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</si>
  <si>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</si>
  <si>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</si>
  <si>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</si>
  <si>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</si>
  <si>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</si>
  <si>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</si>
  <si>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</si>
  <si>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</si>
  <si>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</si>
  <si>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</si>
  <si>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</si>
  <si>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</si>
  <si>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</si>
  <si>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</si>
  <si>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</si>
  <si>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</si>
  <si>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</si>
  <si>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</si>
  <si>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</si>
  <si>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</si>
  <si>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</si>
  <si>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</si>
  <si>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</si>
  <si>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</si>
  <si>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</si>
  <si>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</si>
  <si>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</si>
  <si>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</si>
  <si>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</si>
  <si>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</si>
  <si>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</si>
  <si>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</si>
  <si>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</si>
  <si>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</si>
  <si>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</si>
  <si>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</si>
  <si>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</si>
  <si>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</si>
  <si>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</si>
  <si>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</si>
  <si>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</si>
  <si>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</si>
  <si>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</si>
  <si>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</si>
  <si>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</si>
  <si>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</si>
  <si>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</si>
  <si>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</si>
  <si>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</si>
  <si>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</si>
  <si>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</si>
  <si>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</si>
  <si>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</si>
  <si>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</si>
  <si>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</si>
  <si>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</si>
  <si>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</si>
  <si>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</si>
  <si>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</si>
  <si>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</si>
  <si>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</si>
  <si>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</si>
  <si>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</si>
  <si>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</si>
  <si>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</si>
  <si>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</si>
  <si>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</si>
  <si>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</si>
  <si>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</si>
  <si>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</si>
  <si>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</si>
  <si>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</si>
  <si>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</si>
  <si>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</si>
  <si>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</si>
  <si>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</si>
  <si>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</si>
  <si>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</si>
  <si>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</si>
  <si>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</si>
  <si>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</si>
  <si>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</si>
  <si>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</si>
  <si>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</si>
  <si>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</si>
  <si>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</si>
  <si>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</si>
  <si>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</si>
  <si>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</si>
  <si>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</si>
  <si>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</si>
  <si>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</si>
  <si>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</si>
  <si>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</si>
  <si>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</si>
  <si>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</si>
  <si>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</si>
  <si>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</si>
  <si>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</si>
  <si>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</si>
  <si>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</si>
  <si>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</si>
  <si>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</si>
  <si>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</si>
  <si>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</si>
  <si>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</si>
  <si>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</si>
  <si>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</si>
  <si>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</si>
  <si>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</si>
  <si>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</si>
  <si>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</si>
  <si>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</si>
  <si>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</si>
  <si>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</si>
  <si>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</si>
  <si>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</si>
  <si>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</si>
  <si>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</si>
  <si>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</si>
  <si>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</si>
  <si>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</si>
  <si>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</si>
  <si>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</si>
  <si>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</si>
  <si>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</si>
  <si>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</si>
  <si>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</si>
  <si>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</si>
  <si>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</si>
  <si>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</si>
  <si>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</si>
  <si>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</si>
  <si>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</si>
  <si>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</si>
  <si>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</si>
  <si>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</si>
  <si>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</si>
  <si>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</si>
  <si>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</si>
  <si>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</si>
  <si>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</si>
  <si>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</si>
  <si>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</si>
  <si>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</si>
  <si>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</si>
  <si>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</si>
  <si>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</si>
  <si>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</si>
  <si>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</si>
  <si>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</si>
  <si>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</si>
  <si>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</si>
  <si>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</si>
  <si>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</si>
  <si>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</si>
  <si>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</si>
  <si>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</si>
  <si>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</si>
  <si>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</si>
  <si>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</si>
  <si>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</si>
  <si>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</si>
  <si>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</si>
  <si>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</si>
  <si>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</si>
  <si>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</si>
  <si>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</si>
  <si>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</si>
  <si>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</si>
  <si>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</si>
  <si>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</si>
  <si>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</si>
  <si>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</si>
  <si>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</si>
  <si>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</si>
  <si>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</si>
  <si>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</si>
  <si>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</si>
  <si>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</si>
  <si>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</si>
  <si>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</si>
  <si>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</si>
  <si>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</si>
  <si>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</si>
  <si>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</si>
  <si>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</si>
  <si>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</si>
  <si>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</si>
  <si>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</si>
  <si>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</si>
  <si>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</si>
  <si>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</si>
  <si>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</si>
  <si>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</si>
  <si>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</si>
  <si>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</si>
  <si>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</si>
  <si>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</si>
  <si>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</si>
  <si>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</si>
  <si>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</si>
  <si>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</si>
  <si>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</si>
  <si>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</si>
  <si>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</si>
  <si>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</si>
  <si>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</si>
  <si>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</si>
  <si>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</si>
  <si>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</si>
  <si>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</si>
  <si>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</si>
  <si>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</si>
  <si>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</si>
  <si>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</si>
  <si>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</si>
  <si>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</si>
  <si>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</si>
  <si>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</si>
  <si>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</si>
  <si>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</si>
  <si>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</si>
  <si>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</si>
  <si>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</si>
  <si>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</si>
  <si>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</si>
  <si>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</si>
  <si>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</si>
  <si>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</si>
  <si>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</si>
  <si>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</si>
  <si>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</si>
  <si>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</si>
  <si>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</si>
  <si>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</si>
  <si>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</si>
  <si>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</si>
  <si>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</si>
  <si>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</si>
  <si>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</si>
  <si>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</si>
  <si>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</si>
  <si>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</si>
  <si>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</si>
  <si>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</si>
  <si>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</si>
  <si>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</si>
  <si>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</si>
  <si>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</si>
  <si>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</si>
  <si>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</si>
  <si>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</si>
  <si>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</si>
  <si>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</si>
  <si>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</si>
  <si>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</si>
  <si>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</si>
  <si>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</si>
  <si>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</si>
  <si>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</si>
  <si>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</si>
  <si>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</si>
  <si>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</si>
  <si>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</si>
  <si>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</si>
  <si>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</si>
  <si>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</si>
  <si>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</si>
  <si>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</si>
  <si>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</si>
  <si>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</si>
  <si>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</si>
  <si>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</si>
  <si>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</si>
  <si>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</si>
  <si>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</si>
  <si>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</si>
  <si>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</si>
  <si>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</si>
  <si>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</si>
  <si>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</si>
  <si>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</si>
  <si>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</si>
  <si>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</si>
  <si>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</si>
  <si>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</si>
  <si>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</si>
  <si>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</si>
  <si>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</si>
  <si>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</si>
  <si>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</si>
  <si>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</si>
  <si>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</si>
  <si>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</si>
  <si>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</si>
  <si>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</si>
  <si>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</si>
  <si>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</si>
  <si>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</si>
  <si>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</si>
  <si>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</si>
  <si>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</si>
  <si>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</si>
  <si>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</si>
  <si>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</si>
  <si>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</si>
  <si>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</si>
  <si>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</si>
  <si>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</si>
  <si>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</si>
  <si>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</si>
  <si>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</si>
  <si>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</si>
  <si>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</si>
  <si>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</si>
  <si>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</si>
  <si>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</si>
  <si>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</si>
  <si>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</si>
  <si>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</si>
  <si>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</si>
  <si>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</si>
  <si>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</si>
  <si>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</si>
  <si>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</si>
  <si>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</si>
  <si>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</si>
  <si>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</si>
  <si>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</si>
  <si>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</si>
  <si>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</si>
  <si>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</si>
  <si>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</si>
  <si>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</si>
  <si>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</si>
  <si>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</si>
  <si>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</si>
  <si>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</si>
  <si>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</si>
  <si>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</si>
  <si>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</si>
  <si>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</si>
  <si>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</si>
  <si>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</si>
  <si>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</si>
  <si>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</si>
  <si>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</si>
  <si>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</si>
  <si>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</si>
  <si>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</si>
  <si>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</si>
  <si>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</si>
  <si>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</si>
  <si>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</si>
  <si>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</si>
  <si>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</si>
  <si>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</si>
  <si>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</si>
  <si>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</si>
  <si>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</si>
  <si>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</si>
  <si>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</si>
  <si>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</si>
  <si>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</si>
  <si>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</si>
  <si>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</si>
  <si>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</si>
  <si>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</si>
  <si>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</si>
  <si>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</si>
  <si>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</si>
  <si>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</si>
  <si>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</si>
  <si>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</si>
  <si>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</si>
  <si>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</si>
  <si>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</si>
  <si>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</si>
  <si>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</si>
  <si>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</si>
  <si>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</si>
  <si>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</si>
  <si>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</si>
  <si>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</si>
  <si>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</si>
  <si>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</si>
  <si>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</si>
  <si>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</si>
  <si>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</si>
  <si>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</si>
  <si>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</si>
  <si>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</si>
  <si>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</si>
  <si>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</si>
  <si>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</si>
  <si>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</si>
  <si>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</si>
  <si>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</si>
  <si>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</si>
  <si>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</si>
  <si>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</si>
  <si>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</si>
  <si>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</si>
  <si>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</si>
  <si>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</si>
  <si>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</si>
  <si>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</si>
  <si>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</si>
  <si>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</si>
  <si>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</si>
  <si>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</si>
  <si>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</si>
  <si>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</si>
  <si>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</si>
  <si>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</si>
  <si>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</si>
  <si>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</si>
  <si>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</si>
  <si>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</si>
  <si>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</si>
  <si>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</si>
  <si>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</si>
  <si>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</si>
  <si>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</si>
  <si>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</si>
  <si>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</si>
  <si>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</si>
  <si>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</si>
  <si>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</si>
  <si>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</si>
  <si>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</si>
  <si>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</si>
  <si>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</si>
  <si>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</si>
  <si>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</si>
  <si>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</si>
  <si>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</si>
  <si>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</si>
  <si>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</si>
  <si>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</si>
  <si>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</si>
  <si>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</si>
  <si>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</si>
  <si>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</si>
  <si>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</si>
  <si>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</si>
  <si>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</si>
  <si>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</si>
  <si>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</si>
  <si>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</si>
  <si>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</si>
  <si>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</si>
  <si>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</si>
  <si>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</si>
  <si>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</si>
  <si>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</si>
  <si>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</si>
  <si>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</si>
  <si>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</si>
  <si>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</si>
  <si>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</si>
  <si>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</si>
  <si>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</si>
  <si>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</si>
  <si>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</si>
  <si>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</si>
  <si>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</si>
  <si>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</si>
  <si>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</si>
  <si>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</si>
  <si>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</si>
  <si>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</si>
  <si>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</si>
  <si>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</si>
  <si>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</si>
  <si>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</si>
  <si>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</si>
  <si>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</si>
  <si>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</si>
  <si>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</si>
  <si>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</si>
  <si>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</si>
  <si>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</si>
  <si>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</si>
  <si>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</si>
  <si>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</si>
  <si>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</si>
  <si>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</si>
  <si>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</si>
  <si>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</si>
  <si>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</si>
  <si>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</si>
  <si>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</si>
  <si>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</si>
  <si>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</si>
  <si>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</si>
  <si>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</si>
  <si>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</si>
  <si>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</si>
  <si>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</si>
  <si>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</si>
  <si>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</si>
  <si>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</si>
  <si>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</si>
  <si>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</si>
  <si>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</si>
  <si>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</si>
  <si>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</si>
  <si>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</si>
  <si>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</si>
  <si>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</si>
  <si>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</si>
  <si>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</si>
  <si>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</si>
  <si>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</si>
  <si>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</si>
  <si>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</si>
  <si>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</si>
  <si>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</si>
  <si>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</si>
  <si>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</si>
  <si>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</si>
  <si>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</si>
  <si>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</si>
  <si>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</si>
  <si>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</si>
  <si>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</si>
  <si>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</si>
  <si>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</si>
  <si>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</si>
  <si>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</si>
  <si>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</si>
  <si>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</si>
  <si>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</si>
  <si>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</si>
  <si>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</si>
  <si>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</si>
  <si>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</si>
  <si>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</si>
  <si>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</si>
  <si>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</si>
  <si>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</si>
  <si>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</si>
  <si>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</si>
  <si>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</si>
  <si>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</si>
  <si>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</si>
  <si>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</si>
  <si>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</si>
  <si>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</si>
  <si>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</si>
  <si>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</si>
  <si>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</si>
  <si>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</si>
  <si>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</si>
  <si>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</si>
  <si>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</si>
  <si>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</si>
  <si>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</si>
  <si>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</si>
  <si>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</si>
  <si>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</si>
  <si>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</si>
  <si>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</si>
  <si>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</si>
  <si>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</si>
  <si>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</si>
  <si>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</si>
  <si>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</si>
  <si>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</si>
  <si>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</si>
  <si>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</si>
  <si>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</si>
  <si>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</si>
  <si>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</si>
  <si>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</si>
  <si>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</si>
  <si>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</si>
  <si>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</si>
  <si>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</si>
  <si>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</si>
  <si>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</si>
  <si>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</si>
  <si>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</si>
  <si>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</si>
  <si>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</si>
  <si>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</si>
  <si>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</si>
  <si>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</si>
  <si>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</si>
  <si>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</si>
  <si>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</si>
  <si>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</si>
  <si>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</si>
  <si>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</si>
  <si>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</si>
  <si>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</si>
  <si>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</si>
  <si>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</si>
  <si>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</si>
  <si>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</si>
  <si>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</si>
  <si>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</si>
  <si>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</si>
  <si>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</si>
  <si>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</si>
  <si>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</si>
  <si>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</si>
  <si>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</si>
  <si>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</si>
  <si>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</si>
  <si>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</si>
  <si>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</si>
  <si>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</si>
  <si>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</si>
  <si>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</si>
  <si>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</si>
  <si>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</si>
  <si>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</si>
  <si>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</si>
  <si>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</si>
  <si>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</si>
  <si>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</si>
  <si>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</si>
  <si>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</si>
  <si>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</si>
  <si>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</si>
  <si>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</si>
  <si>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</si>
  <si>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</si>
  <si>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</si>
  <si>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</si>
  <si>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</si>
  <si>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</si>
  <si>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</si>
  <si>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</si>
  <si>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</si>
  <si>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</si>
  <si>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</si>
  <si>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</si>
  <si>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</si>
  <si>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</si>
  <si>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</si>
  <si>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</si>
  <si>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</si>
  <si>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</si>
  <si>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</si>
  <si>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</si>
  <si>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</si>
  <si>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</si>
  <si>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</si>
  <si>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</si>
  <si>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</si>
  <si>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</si>
  <si>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</si>
  <si>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</si>
  <si>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</si>
  <si>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</si>
  <si>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</si>
  <si>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</si>
  <si>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</si>
  <si>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</si>
  <si>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</si>
  <si>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</si>
  <si>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</si>
  <si>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</si>
  <si>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</si>
  <si>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</si>
  <si>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</si>
  <si>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</si>
  <si>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</si>
  <si>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</si>
  <si>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</si>
  <si>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</si>
  <si>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</si>
  <si>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</si>
  <si>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</si>
  <si>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</si>
  <si>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</si>
  <si>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</si>
  <si>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</si>
  <si>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</si>
  <si>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</si>
  <si>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</si>
  <si>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</si>
  <si>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</si>
  <si>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</si>
  <si>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</si>
  <si>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</si>
  <si>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</si>
  <si>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</si>
  <si>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</si>
  <si>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</si>
  <si>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</si>
  <si>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</si>
  <si>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</si>
  <si>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</si>
  <si>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</si>
  <si>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</si>
  <si>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</si>
  <si>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</si>
  <si>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</si>
  <si>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</si>
  <si>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</si>
  <si>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</si>
  <si>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</si>
  <si>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</si>
  <si>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</si>
  <si>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</si>
  <si>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</si>
  <si>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</si>
  <si>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</si>
  <si>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</si>
  <si>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</si>
  <si>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</si>
  <si>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</si>
  <si>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</si>
  <si>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</si>
  <si>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</si>
  <si>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</si>
  <si>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</si>
  <si>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</si>
  <si>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</si>
  <si>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</si>
  <si>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</si>
  <si>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</si>
  <si>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</si>
  <si>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</si>
  <si>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</si>
  <si>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</si>
  <si>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</si>
  <si>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</si>
  <si>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</si>
  <si>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</si>
  <si>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</si>
  <si>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</si>
  <si>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</si>
  <si>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</si>
  <si>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</si>
  <si>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</si>
  <si>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</si>
  <si>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</si>
  <si>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</si>
  <si>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</si>
  <si>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</si>
  <si>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</si>
  <si>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</si>
  <si>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</si>
  <si>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</si>
  <si>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</si>
  <si>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</si>
  <si>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</si>
  <si>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</si>
  <si>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</si>
  <si>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</si>
  <si>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</si>
  <si>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</si>
  <si>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</si>
  <si>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</si>
  <si>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</si>
  <si>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</si>
  <si>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</si>
  <si>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</si>
  <si>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</si>
  <si>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</si>
  <si>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</si>
  <si>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</si>
  <si>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</si>
  <si>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</si>
  <si>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</si>
  <si>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</si>
  <si>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</si>
  <si>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</si>
  <si>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</si>
  <si>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</si>
  <si>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</si>
  <si>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</si>
  <si>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</si>
  <si>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</si>
  <si>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</si>
  <si>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</si>
  <si>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</si>
  <si>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</si>
  <si>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</si>
  <si>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</si>
  <si>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</si>
  <si>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</si>
  <si>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</si>
  <si>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</si>
  <si>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</si>
  <si>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</si>
  <si>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</si>
  <si>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</si>
  <si>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</si>
  <si>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</si>
  <si>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</si>
  <si>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</si>
  <si>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</si>
  <si>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</si>
  <si>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</si>
  <si>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</si>
  <si>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</si>
  <si>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</si>
  <si>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</si>
  <si>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</si>
  <si>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</si>
  <si>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</si>
  <si>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</si>
  <si>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</si>
  <si>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</si>
  <si>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</si>
  <si>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</si>
  <si>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</si>
  <si>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</si>
  <si>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</si>
  <si>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</si>
  <si>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</si>
  <si>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</si>
  <si>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</si>
  <si>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</si>
  <si>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</si>
  <si>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</si>
  <si>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</si>
  <si>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</si>
  <si>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</si>
  <si>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</si>
  <si>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</si>
  <si>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</si>
  <si>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</si>
  <si>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</si>
  <si>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</si>
  <si>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</si>
  <si>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</si>
  <si>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</si>
  <si>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</si>
  <si>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</si>
  <si>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</si>
  <si>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</si>
  <si>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</si>
  <si>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</si>
  <si>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</si>
  <si>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</si>
  <si>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</si>
  <si>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</si>
  <si>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</si>
  <si>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</si>
  <si>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</si>
  <si>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</si>
  <si>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</si>
  <si>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</si>
  <si>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</si>
  <si>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</si>
  <si>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</si>
  <si>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</si>
  <si>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</si>
  <si>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</si>
  <si>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</si>
  <si>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</si>
  <si>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</si>
  <si>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</si>
  <si>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</si>
  <si>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</si>
  <si>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</si>
  <si>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</si>
  <si>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</si>
  <si>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</si>
  <si>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</si>
  <si>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</si>
  <si>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</si>
  <si>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</si>
  <si>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</si>
  <si>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</si>
  <si>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</si>
  <si>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</si>
  <si>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</si>
  <si>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</si>
  <si>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</si>
  <si>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</si>
  <si>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</si>
  <si>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</si>
  <si>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</si>
  <si>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</si>
  <si>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</si>
  <si>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</si>
  <si>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</si>
  <si>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</si>
  <si>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</si>
  <si>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</si>
  <si>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</si>
  <si>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</si>
  <si>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</si>
  <si>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</si>
  <si>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</si>
  <si>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</si>
  <si>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</si>
  <si>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</si>
  <si>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</si>
  <si>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</si>
  <si>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</si>
  <si>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</si>
  <si>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</si>
  <si>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</si>
  <si>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</si>
  <si>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</si>
  <si>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</si>
  <si>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</si>
  <si>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</si>
  <si>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</si>
  <si>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</si>
  <si>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</si>
  <si>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</si>
  <si>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</si>
  <si>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</si>
  <si>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</si>
  <si>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</si>
  <si>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</si>
  <si>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</si>
  <si>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</si>
  <si>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</si>
  <si>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</si>
  <si>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</si>
  <si>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</si>
  <si>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</si>
  <si>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</si>
  <si>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</si>
  <si>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</si>
  <si>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</si>
  <si>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</si>
  <si>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</si>
  <si>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</si>
  <si>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</si>
  <si>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</si>
  <si>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</si>
  <si>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</si>
  <si>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</si>
  <si>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</si>
  <si>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</si>
  <si>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</si>
  <si>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</si>
  <si>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</si>
  <si>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</si>
  <si>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</si>
  <si>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</si>
  <si>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</si>
  <si>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</si>
  <si>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</si>
  <si>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</si>
  <si>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</si>
  <si>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</si>
  <si>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</si>
  <si>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</si>
  <si>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</si>
  <si>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</si>
  <si>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</si>
  <si>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</si>
  <si>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</si>
  <si>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</si>
  <si>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</si>
  <si>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</si>
  <si>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</si>
  <si>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</si>
  <si>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</si>
  <si>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</si>
  <si>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</si>
  <si>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</si>
  <si>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</si>
  <si>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</si>
  <si>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</si>
  <si>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</si>
  <si>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</si>
  <si>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</si>
  <si>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</si>
  <si>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</si>
  <si>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</si>
  <si>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</si>
  <si>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</si>
  <si>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</si>
  <si>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</si>
  <si>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</si>
  <si>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</si>
  <si>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</si>
  <si>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</si>
  <si>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</si>
  <si>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</si>
  <si>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</si>
  <si>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</si>
  <si>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</si>
  <si>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</si>
  <si>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</si>
  <si>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</si>
  <si>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</si>
  <si>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</si>
  <si>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</si>
  <si>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</si>
  <si>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</si>
  <si>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</si>
  <si>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</si>
  <si>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</si>
  <si>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</si>
  <si>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</si>
  <si>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</si>
  <si>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</si>
  <si>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</si>
  <si>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</si>
  <si>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</si>
  <si>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</si>
  <si>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</si>
  <si>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</si>
  <si>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</si>
  <si>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</si>
  <si>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</si>
  <si>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</si>
  <si>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</si>
  <si>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</si>
  <si>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</si>
  <si>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</si>
  <si>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</si>
  <si>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</si>
  <si>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</si>
  <si>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</si>
  <si>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</si>
  <si>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</si>
  <si>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</si>
  <si>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</si>
  <si>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</si>
  <si>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</si>
  <si>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</si>
  <si>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</si>
  <si>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</si>
  <si>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</si>
  <si>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</si>
  <si>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</si>
  <si>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</si>
  <si>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</si>
  <si>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</si>
  <si>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</si>
  <si>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</si>
  <si>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</si>
  <si>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</si>
  <si>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</si>
  <si>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</si>
  <si>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</si>
  <si>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</si>
  <si>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</si>
  <si>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</si>
  <si>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</si>
  <si>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</si>
  <si>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</si>
  <si>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</si>
  <si>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</si>
  <si>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</si>
  <si>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</si>
  <si>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</si>
  <si>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</si>
  <si>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</si>
  <si>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</si>
  <si>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</si>
  <si>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</si>
  <si>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</si>
  <si>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</si>
  <si>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</si>
  <si>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</si>
  <si>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</si>
  <si>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</si>
  <si>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</si>
  <si>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</si>
  <si>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</si>
  <si>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</si>
  <si>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</si>
  <si>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</si>
  <si>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</si>
  <si>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</si>
  <si>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</si>
  <si>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</si>
  <si>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</si>
  <si>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</si>
  <si>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</si>
  <si>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</si>
  <si>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</si>
  <si>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</si>
  <si>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</si>
  <si>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</si>
  <si>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</si>
  <si>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</si>
  <si>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</si>
  <si>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</si>
  <si>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</si>
  <si>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</si>
  <si>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</si>
  <si>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</si>
  <si>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</si>
  <si>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</si>
  <si>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</si>
  <si>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</si>
  <si>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</si>
  <si>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</si>
  <si>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</si>
  <si>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</si>
  <si>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</si>
  <si>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</si>
  <si>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</si>
  <si>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</si>
  <si>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</si>
  <si>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</si>
  <si>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</si>
  <si>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</si>
  <si>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</si>
  <si>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</si>
  <si>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</si>
  <si>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</si>
  <si>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</si>
  <si>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</si>
  <si>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</si>
  <si>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</si>
  <si>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</si>
  <si>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</si>
  <si>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</si>
  <si>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</si>
  <si>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</si>
  <si>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</si>
  <si>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</si>
  <si>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</si>
  <si>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</si>
  <si>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</si>
  <si>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</si>
  <si>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</si>
  <si>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</si>
  <si>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</si>
  <si>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</si>
  <si>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</si>
  <si>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</si>
  <si>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</si>
  <si>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</si>
  <si>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</si>
  <si>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</si>
  <si>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</si>
  <si>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</si>
  <si>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</si>
  <si>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</si>
  <si>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</si>
  <si>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</si>
  <si>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</si>
  <si>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</si>
  <si>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</si>
  <si>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</si>
  <si>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</si>
  <si>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</si>
  <si>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</si>
  <si>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</si>
  <si>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</si>
  <si>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</si>
  <si>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</si>
  <si>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</si>
  <si>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</si>
  <si>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</si>
  <si>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</si>
  <si>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</si>
  <si>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</si>
  <si>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</si>
  <si>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</si>
  <si>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</si>
  <si>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</si>
  <si>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</si>
  <si>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</si>
  <si>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</si>
  <si>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</si>
  <si>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</si>
  <si>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</si>
  <si>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</si>
  <si>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</si>
  <si>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</si>
  <si>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</si>
  <si>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</si>
  <si>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</si>
  <si>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</si>
  <si>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</si>
  <si>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</si>
  <si>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</si>
  <si>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</si>
  <si>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</si>
  <si>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</si>
  <si>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</si>
  <si>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</si>
  <si>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</si>
  <si>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</si>
  <si>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</si>
  <si>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</si>
  <si>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</si>
  <si>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</si>
  <si>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</si>
  <si>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</si>
  <si>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</si>
  <si>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</si>
  <si>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</si>
  <si>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</si>
  <si>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</si>
  <si>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</si>
  <si>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</si>
  <si>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</si>
  <si>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</si>
  <si>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</si>
  <si>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</si>
  <si>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</si>
  <si>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</si>
  <si>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</si>
  <si>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</si>
  <si>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</si>
  <si>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</si>
  <si>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</si>
  <si>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</si>
  <si>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</si>
  <si>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</si>
  <si>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</si>
  <si>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</si>
  <si>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</si>
  <si>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</si>
  <si>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</si>
  <si>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</si>
  <si>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</si>
  <si>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</si>
  <si>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</si>
  <si>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</si>
  <si>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</si>
  <si>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</si>
  <si>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</si>
  <si>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</si>
  <si>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</si>
  <si>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</si>
  <si>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</si>
  <si>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</si>
  <si>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</si>
  <si>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</si>
  <si>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</si>
  <si>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</si>
  <si>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</si>
  <si>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</si>
  <si>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</si>
  <si>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</si>
  <si>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</si>
  <si>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</si>
  <si>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</si>
  <si>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</si>
  <si>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</si>
  <si>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</si>
  <si>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</si>
  <si>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</si>
  <si>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</si>
  <si>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</si>
  <si>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</si>
  <si>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</si>
  <si>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</si>
  <si>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</si>
  <si>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</si>
  <si>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</si>
  <si>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</si>
  <si>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</si>
  <si>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</si>
  <si>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</si>
  <si>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</si>
  <si>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</si>
  <si>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</si>
  <si>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</si>
  <si>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</si>
  <si>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</si>
  <si>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</si>
  <si>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</si>
  <si>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</si>
  <si>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</si>
  <si>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</si>
  <si>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</si>
  <si>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</si>
  <si>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</si>
  <si>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</si>
  <si>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</si>
  <si>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</si>
  <si>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</si>
  <si>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</si>
  <si>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</si>
  <si>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</si>
  <si>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</si>
  <si>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</si>
  <si>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</si>
  <si>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</si>
  <si>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</si>
  <si>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</si>
  <si>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</si>
  <si>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</si>
  <si>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</si>
  <si>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</si>
  <si>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</si>
  <si>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</si>
  <si>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</si>
  <si>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</si>
  <si>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</si>
  <si>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</si>
  <si>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</si>
  <si>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</si>
  <si>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</si>
  <si>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</si>
  <si>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</si>
  <si>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</si>
  <si>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</si>
  <si>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</si>
  <si>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</si>
  <si>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</si>
  <si>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</si>
  <si>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</si>
  <si>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</si>
  <si>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</si>
  <si>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</si>
  <si>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</si>
  <si>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</si>
  <si>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</si>
  <si>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</si>
  <si>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</si>
  <si>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</si>
  <si>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</si>
  <si>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</si>
  <si>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</si>
  <si>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</si>
  <si>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</si>
  <si>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</si>
  <si>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</si>
  <si>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</si>
  <si>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</si>
  <si>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</si>
  <si>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</si>
  <si>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</si>
  <si>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</si>
  <si>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</si>
  <si>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</si>
  <si>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</si>
  <si>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</si>
  <si>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</si>
  <si>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</si>
  <si>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</si>
  <si>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</si>
  <si>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</si>
  <si>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</si>
  <si>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</si>
  <si>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</si>
  <si>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</si>
  <si>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</si>
  <si>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</si>
  <si>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</si>
  <si>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</si>
  <si>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</si>
  <si>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</si>
  <si>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</si>
  <si>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</si>
  <si>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</si>
  <si>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</si>
  <si>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</si>
  <si>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</si>
  <si>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</si>
  <si>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</si>
  <si>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</si>
  <si>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</si>
  <si>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</si>
  <si>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</si>
  <si>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</si>
  <si>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</si>
  <si>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</si>
  <si>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</si>
  <si>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</si>
  <si>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</si>
  <si>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</si>
  <si>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</si>
  <si>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</si>
  <si>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</si>
  <si>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</si>
  <si>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</si>
  <si>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</si>
  <si>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</si>
  <si>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</si>
  <si>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</si>
  <si>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</si>
  <si>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</si>
  <si>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</si>
  <si>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</si>
  <si>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</si>
  <si>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</si>
  <si>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</si>
  <si>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</si>
  <si>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</si>
  <si>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</si>
  <si>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</si>
  <si>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</si>
  <si>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</si>
  <si>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</si>
  <si>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</si>
  <si>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</si>
  <si>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</si>
  <si>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</si>
  <si>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</si>
  <si>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</si>
  <si>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</si>
  <si>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</si>
  <si>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</si>
  <si>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</si>
  <si>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</si>
  <si>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</si>
  <si>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</si>
  <si>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</si>
  <si>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</si>
  <si>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</si>
  <si>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</si>
  <si>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</si>
  <si>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</si>
  <si>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</si>
  <si>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</si>
  <si>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</si>
  <si>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</si>
  <si>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</si>
  <si>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</si>
  <si>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</si>
  <si>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</si>
  <si>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</si>
  <si>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</si>
  <si>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</si>
  <si>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</si>
  <si>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</si>
  <si>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</si>
  <si>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</si>
  <si>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</si>
  <si>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</si>
  <si>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</si>
  <si>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</si>
  <si>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</si>
  <si>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</si>
  <si>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</si>
  <si>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</si>
  <si>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</si>
  <si>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</si>
  <si>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</si>
  <si>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</si>
  <si>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</si>
  <si>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</si>
  <si>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</si>
  <si>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</si>
  <si>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</si>
  <si>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</si>
  <si>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</si>
  <si>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</si>
  <si>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</si>
  <si>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</si>
  <si>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</si>
  <si>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</si>
  <si>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</si>
  <si>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</si>
  <si>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</si>
  <si>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</si>
  <si>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</si>
  <si>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</si>
  <si>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</si>
  <si>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</si>
  <si>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</si>
  <si>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</si>
  <si>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</si>
  <si>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</si>
  <si>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</si>
  <si>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</si>
  <si>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</si>
  <si>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</si>
  <si>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</si>
  <si>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</si>
  <si>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</si>
  <si>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</si>
  <si>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</si>
  <si>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</si>
  <si>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</si>
  <si>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</si>
  <si>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</si>
  <si>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</si>
  <si>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</si>
  <si>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</si>
  <si>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</si>
  <si>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</si>
  <si>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</si>
  <si>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</si>
  <si>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</si>
  <si>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</si>
  <si>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</si>
  <si>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</si>
  <si>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</si>
  <si>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</si>
  <si>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</si>
  <si>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</si>
  <si>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</si>
  <si>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</si>
  <si>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</si>
  <si>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</si>
  <si>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</si>
  <si>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</si>
  <si>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</si>
  <si>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</si>
  <si>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</si>
  <si>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</si>
  <si>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</si>
  <si>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</si>
  <si>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</si>
  <si>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</si>
  <si>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</si>
  <si>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</si>
  <si>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</si>
  <si>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</si>
  <si>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</si>
  <si>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</si>
  <si>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</si>
  <si>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</si>
  <si>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</si>
  <si>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</si>
  <si>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</si>
  <si>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</si>
  <si>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</si>
  <si>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</si>
  <si>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</si>
  <si>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</si>
  <si>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</si>
  <si>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</si>
  <si>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</si>
  <si>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</si>
  <si>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</si>
  <si>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</si>
  <si>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</si>
  <si>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</si>
  <si>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</si>
  <si>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</si>
  <si>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</si>
  <si>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</si>
  <si>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</si>
  <si>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</si>
  <si>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</si>
  <si>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</si>
  <si>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</si>
  <si>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</si>
  <si>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</si>
  <si>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</si>
  <si>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</si>
  <si>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</si>
  <si>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</si>
  <si>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</si>
  <si>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</si>
  <si>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</si>
  <si>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</si>
  <si>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</si>
  <si>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</si>
  <si>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</si>
  <si>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</si>
  <si>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</si>
  <si>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</si>
  <si>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</si>
  <si>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</si>
  <si>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</si>
  <si>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</si>
  <si>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</si>
  <si>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</si>
  <si>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</si>
  <si>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</si>
  <si>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</si>
  <si>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</si>
  <si>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</si>
  <si>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</si>
  <si>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</si>
  <si>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</si>
  <si>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</si>
  <si>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</si>
  <si>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</si>
  <si>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</si>
  <si>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</si>
  <si>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</si>
  <si>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</si>
  <si>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</si>
  <si>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</si>
  <si>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</si>
  <si>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</si>
  <si>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</si>
  <si>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</si>
  <si>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</si>
  <si>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</si>
  <si>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</si>
  <si>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</si>
  <si>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</si>
  <si>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</si>
  <si>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</si>
  <si>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</si>
  <si>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</si>
  <si>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</si>
  <si>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</si>
  <si>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</si>
  <si>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</si>
  <si>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</si>
  <si>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</si>
  <si>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</si>
  <si>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</si>
  <si>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</si>
  <si>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</si>
  <si>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</si>
  <si>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</si>
  <si>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</si>
  <si>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</si>
  <si>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</si>
  <si>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</si>
  <si>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</si>
  <si>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</si>
  <si>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</si>
  <si>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</si>
  <si>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</si>
  <si>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</si>
  <si>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</si>
  <si>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</si>
  <si>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</si>
  <si>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</si>
  <si>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</si>
  <si>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</si>
  <si>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</si>
  <si>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</si>
  <si>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</si>
  <si>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</si>
  <si>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</si>
  <si>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</si>
  <si>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</si>
  <si>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</si>
  <si>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</si>
  <si>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</si>
  <si>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</si>
  <si>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</si>
  <si>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</si>
  <si>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</si>
  <si>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</si>
  <si>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</si>
  <si>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</si>
  <si>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</si>
  <si>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</si>
  <si>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</si>
  <si>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</si>
  <si>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</si>
  <si>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</si>
  <si>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</si>
  <si>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</si>
  <si>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</si>
  <si>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</si>
  <si>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</si>
  <si>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</si>
  <si>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</si>
  <si>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</si>
  <si>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</si>
  <si>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</si>
  <si>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</si>
  <si>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</si>
  <si>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</si>
  <si>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</si>
  <si>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</si>
  <si>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</si>
  <si>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</si>
  <si>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</si>
  <si>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</si>
  <si>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</si>
  <si>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</si>
  <si>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</si>
  <si>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</si>
  <si>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</si>
  <si>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</si>
  <si>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</si>
  <si>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</si>
  <si>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</si>
  <si>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</si>
  <si>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</si>
  <si>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</si>
  <si>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</si>
  <si>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</si>
  <si>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</si>
  <si>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</si>
  <si>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</si>
  <si>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</si>
  <si>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</si>
  <si>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</si>
  <si>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</si>
  <si>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</si>
  <si>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</si>
  <si>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</si>
  <si>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</si>
  <si>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</si>
  <si>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</si>
  <si>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</si>
  <si>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</si>
  <si>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</si>
  <si>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</si>
  <si>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</si>
  <si>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</si>
  <si>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</si>
  <si>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</si>
  <si>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</si>
  <si>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</si>
  <si>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</si>
  <si>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</si>
  <si>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</si>
  <si>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</si>
  <si>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</si>
  <si>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</si>
  <si>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</si>
  <si>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</si>
  <si>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</si>
  <si>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</si>
  <si>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</si>
  <si>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</si>
  <si>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</si>
  <si>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</si>
  <si>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</si>
  <si>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</si>
  <si>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</si>
  <si>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</si>
  <si>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</si>
  <si>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</si>
  <si>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</si>
  <si>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</si>
  <si>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</si>
  <si>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</si>
  <si>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</si>
  <si>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</si>
  <si>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</si>
  <si>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</si>
  <si>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</si>
  <si>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</si>
  <si>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</si>
  <si>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</si>
  <si>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</si>
  <si>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</si>
  <si>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</si>
  <si>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</si>
  <si>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</si>
  <si>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</si>
  <si>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</si>
  <si>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</si>
  <si>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</si>
  <si>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</si>
  <si>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</si>
  <si>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</si>
  <si>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</si>
  <si>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</si>
  <si>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</si>
  <si>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</si>
  <si>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</si>
  <si>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</si>
  <si>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</si>
  <si>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</si>
  <si>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</si>
  <si>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</si>
  <si>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</si>
  <si>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</si>
  <si>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</si>
  <si>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</si>
  <si>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</si>
  <si>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</si>
  <si>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</si>
  <si>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</si>
  <si>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</si>
  <si>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</si>
  <si>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</si>
  <si>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</si>
  <si>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</si>
  <si>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</si>
  <si>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</si>
  <si>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</si>
  <si>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</si>
  <si>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</si>
  <si>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</si>
  <si>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</si>
  <si>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</si>
  <si>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</si>
  <si>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</si>
  <si>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</si>
  <si>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</si>
  <si>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</si>
  <si>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</si>
  <si>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</si>
  <si>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</si>
  <si>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</si>
  <si>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</si>
  <si>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</si>
  <si>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</si>
  <si>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</si>
  <si>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</si>
  <si>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</si>
  <si>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</si>
  <si>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</si>
  <si>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</si>
  <si>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</si>
  <si>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</si>
  <si>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</si>
  <si>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</si>
  <si>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</si>
  <si>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</si>
  <si>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</si>
  <si>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</si>
  <si>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</si>
  <si>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</si>
  <si>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</si>
  <si>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</si>
  <si>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</si>
  <si>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</si>
  <si>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</si>
  <si>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</si>
  <si>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</si>
  <si>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</si>
  <si>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</si>
  <si>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</si>
  <si>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</si>
  <si>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</si>
  <si>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</si>
  <si>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</si>
  <si>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</si>
  <si>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</si>
  <si>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</si>
  <si>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</si>
  <si>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</si>
  <si>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</si>
  <si>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</si>
  <si>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</si>
  <si>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</si>
  <si>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</si>
  <si>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</si>
  <si>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</si>
  <si>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</si>
  <si>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</si>
  <si>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</si>
  <si>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</si>
  <si>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</si>
  <si>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</si>
  <si>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</si>
  <si>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</si>
  <si>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</si>
  <si>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</si>
  <si>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</si>
  <si>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</si>
  <si>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</si>
  <si>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</si>
  <si>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</si>
  <si>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</si>
  <si>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</si>
  <si>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</si>
  <si>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</si>
  <si>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</si>
  <si>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</si>
  <si>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</si>
  <si>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</si>
  <si>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</si>
  <si>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</si>
  <si>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</si>
  <si>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</si>
  <si>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</si>
  <si>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</si>
  <si>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</si>
  <si>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</si>
  <si>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</si>
  <si>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</si>
  <si>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</si>
  <si>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</si>
  <si>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</si>
  <si>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</si>
  <si>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</si>
  <si>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</si>
  <si>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</si>
  <si>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</si>
  <si>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</si>
  <si>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</si>
  <si>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</si>
  <si>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</si>
  <si>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</si>
  <si>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</si>
  <si>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</si>
  <si>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</si>
  <si>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</si>
  <si>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</si>
  <si>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</si>
  <si>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</si>
  <si>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</si>
  <si>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</si>
  <si>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</si>
  <si>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</si>
  <si>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</si>
  <si>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</si>
  <si>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</si>
  <si>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</si>
  <si>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</si>
  <si>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</si>
  <si>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</si>
  <si>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</si>
  <si>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</si>
  <si>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</si>
  <si>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</si>
  <si>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</si>
  <si>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</si>
  <si>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</si>
  <si>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</si>
  <si>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</si>
  <si>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</si>
  <si>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</si>
  <si>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</si>
  <si>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</si>
  <si>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</si>
  <si>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</si>
  <si>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</si>
  <si>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</si>
  <si>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</si>
  <si>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</si>
  <si>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</si>
  <si>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</si>
  <si>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</si>
  <si>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</si>
  <si>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</si>
  <si>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</si>
  <si>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</si>
  <si>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</si>
  <si>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</si>
  <si>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</si>
  <si>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</si>
  <si>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</si>
  <si>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</si>
  <si>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</si>
  <si>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</si>
  <si>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</si>
  <si>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</si>
  <si>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</si>
  <si>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</si>
  <si>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</si>
  <si>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</si>
  <si>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</si>
  <si>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</si>
  <si>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</si>
  <si>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</si>
  <si>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</si>
  <si>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</si>
  <si>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</si>
  <si>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</si>
  <si>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</si>
  <si>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</si>
  <si>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</si>
  <si>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</si>
  <si>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</si>
  <si>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</si>
  <si>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</si>
  <si>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</si>
  <si>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</si>
  <si>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</si>
  <si>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</si>
  <si>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</si>
  <si>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</si>
  <si>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</si>
  <si>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</si>
  <si>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</si>
  <si>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</si>
  <si>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</si>
  <si>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</si>
  <si>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</si>
  <si>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</si>
  <si>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</si>
  <si>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</si>
  <si>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</si>
  <si>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</si>
  <si>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</si>
  <si>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</si>
  <si>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</si>
  <si>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</si>
  <si>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</si>
  <si>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</si>
  <si>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</si>
  <si>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</si>
  <si>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</si>
  <si>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</si>
  <si>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</si>
  <si>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</si>
  <si>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</si>
  <si>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</si>
  <si>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</si>
  <si>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</si>
  <si>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</si>
  <si>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</si>
  <si>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</si>
  <si>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</si>
  <si>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</si>
  <si>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</si>
  <si>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</si>
  <si>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</si>
  <si>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</si>
  <si>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</si>
  <si>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</si>
  <si>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</si>
  <si>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</si>
  <si>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</si>
  <si>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</si>
  <si>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</si>
  <si>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</si>
  <si>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</si>
  <si>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</si>
  <si>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</si>
  <si>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</si>
  <si>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</si>
  <si>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</si>
  <si>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</si>
  <si>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</si>
  <si>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</si>
  <si>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</si>
  <si>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</si>
  <si>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</si>
  <si>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</si>
  <si>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</si>
  <si>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</si>
  <si>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</si>
  <si>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</si>
  <si>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</si>
  <si>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</si>
  <si>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</si>
  <si>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</si>
  <si>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</si>
  <si>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</si>
  <si>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</si>
  <si>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</si>
  <si>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</si>
  <si>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</si>
  <si>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</si>
  <si>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</si>
  <si>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</si>
  <si>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</si>
  <si>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</si>
  <si>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</si>
  <si>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</si>
  <si>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</si>
  <si>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</si>
  <si>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</si>
  <si>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</si>
  <si>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</si>
  <si>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</si>
  <si>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</si>
  <si>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</si>
  <si>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</si>
  <si>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</si>
  <si>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</si>
  <si>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</si>
  <si>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</si>
  <si>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</si>
  <si>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</si>
  <si>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</si>
  <si>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</si>
  <si>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</si>
  <si>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</si>
  <si>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</si>
  <si>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</si>
  <si>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</si>
  <si>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</si>
  <si>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</si>
  <si>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</si>
  <si>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</si>
  <si>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</si>
  <si>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</si>
  <si>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</si>
  <si>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</si>
  <si>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</si>
  <si>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</si>
  <si>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</si>
  <si>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</si>
  <si>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</si>
  <si>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</si>
  <si>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</si>
  <si>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</si>
  <si>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</si>
  <si>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</si>
  <si>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</si>
  <si>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</si>
  <si>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</si>
  <si>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</si>
  <si>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</si>
  <si>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</si>
  <si>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</si>
  <si>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</si>
  <si>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</si>
  <si>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</si>
  <si>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</si>
  <si>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</si>
  <si>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</si>
  <si>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</si>
  <si>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</si>
  <si>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</si>
  <si>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</si>
  <si>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</si>
  <si>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</si>
  <si>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</si>
  <si>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</si>
  <si>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</si>
  <si>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</si>
  <si>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</si>
  <si>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</si>
  <si>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</si>
  <si>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</si>
  <si>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</si>
  <si>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</si>
  <si>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</si>
  <si>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</si>
  <si>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</si>
  <si>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</si>
  <si>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</si>
  <si>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</si>
  <si>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</si>
  <si>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</si>
  <si>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</si>
  <si>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</si>
  <si>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</si>
  <si>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</si>
  <si>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</si>
  <si>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</si>
  <si>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</si>
  <si>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</si>
  <si>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</si>
  <si>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</si>
  <si>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</si>
  <si>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</si>
  <si>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</si>
  <si>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</si>
  <si>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</si>
  <si>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</si>
  <si>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</si>
  <si>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</si>
  <si>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</si>
  <si>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</si>
  <si>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</si>
  <si>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</si>
  <si>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</si>
  <si>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</si>
  <si>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</si>
  <si>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</si>
  <si>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</si>
  <si>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</si>
  <si>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</si>
  <si>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</si>
  <si>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</si>
  <si>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</si>
  <si>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</si>
  <si>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</si>
  <si>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</si>
  <si>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</si>
  <si>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</si>
  <si>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</si>
  <si>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</si>
  <si>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</si>
  <si>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</si>
  <si>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</si>
  <si>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</si>
  <si>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</si>
  <si>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</si>
  <si>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</si>
  <si>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</si>
  <si>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</si>
  <si>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</si>
  <si>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</si>
  <si>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</si>
  <si>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</si>
  <si>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</si>
  <si>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</si>
  <si>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</si>
  <si>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</si>
  <si>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</si>
  <si>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</si>
  <si>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</si>
  <si>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</si>
  <si>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</si>
  <si>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</si>
  <si>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</si>
  <si>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</si>
  <si>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</si>
  <si>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</si>
  <si>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</si>
  <si>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</si>
  <si>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</si>
  <si>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</si>
  <si>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</si>
  <si>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</si>
  <si>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</si>
  <si>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</si>
  <si>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</si>
  <si>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</si>
  <si>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</si>
  <si>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</si>
  <si>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</si>
  <si>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</si>
  <si>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</si>
  <si>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</si>
  <si>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</si>
  <si>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</si>
  <si>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</si>
  <si>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</si>
  <si>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</si>
  <si>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</si>
  <si>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</si>
  <si>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</si>
  <si>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</si>
  <si>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</si>
  <si>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</si>
  <si>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</si>
  <si>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</si>
  <si>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</si>
  <si>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</si>
  <si>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</si>
  <si>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</si>
  <si>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</si>
  <si>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</si>
  <si>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</si>
  <si>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</si>
  <si>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</si>
  <si>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</si>
  <si>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</si>
  <si>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</si>
  <si>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</si>
  <si>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</si>
  <si>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</si>
  <si>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</si>
  <si>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</si>
  <si>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</si>
  <si>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</si>
  <si>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</si>
  <si>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</si>
  <si>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</si>
  <si>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</si>
  <si>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</si>
  <si>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</si>
  <si>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</si>
  <si>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</si>
  <si>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</si>
  <si>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</si>
  <si>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</si>
  <si>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</si>
  <si>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</si>
  <si>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</si>
  <si>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</si>
  <si>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</si>
  <si>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</si>
  <si>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</si>
  <si>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</si>
  <si>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</si>
  <si>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</si>
  <si>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</si>
  <si>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</si>
  <si>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</si>
  <si>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</si>
  <si>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</si>
  <si>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</si>
  <si>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</si>
  <si>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</si>
  <si>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</si>
  <si>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</si>
  <si>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</si>
  <si>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</si>
  <si>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</si>
  <si>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</si>
  <si>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</si>
  <si>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</si>
  <si>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</si>
  <si>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</si>
  <si>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</si>
  <si>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</si>
  <si>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</si>
  <si>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</si>
  <si>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</si>
  <si>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</si>
  <si>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</si>
  <si>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</si>
  <si>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</si>
  <si>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</si>
  <si>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</si>
  <si>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</si>
  <si>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</si>
  <si>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</si>
  <si>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</si>
  <si>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</si>
  <si>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</si>
  <si>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</si>
  <si>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</si>
  <si>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</si>
  <si>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</si>
  <si>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</si>
  <si>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</si>
  <si>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</si>
  <si>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</si>
  <si>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</si>
  <si>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</si>
  <si>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</si>
  <si>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</si>
  <si>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</si>
  <si>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</si>
  <si>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</si>
  <si>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</si>
  <si>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</si>
  <si>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</si>
  <si>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</si>
  <si>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</si>
  <si>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</si>
  <si>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</si>
  <si>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</si>
  <si>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</si>
  <si>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</si>
  <si>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</si>
  <si>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</si>
  <si>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</si>
  <si>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</si>
  <si>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</si>
  <si>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</si>
  <si>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</si>
  <si>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</si>
  <si>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</si>
  <si>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</si>
  <si>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</si>
  <si>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</si>
  <si>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</si>
  <si>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</si>
  <si>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</si>
  <si>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</si>
  <si>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</si>
  <si>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</si>
  <si>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</si>
  <si>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</si>
  <si>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</si>
  <si>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</si>
  <si>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</si>
  <si>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</si>
  <si>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</si>
  <si>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</si>
  <si>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</si>
  <si>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</si>
  <si>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</si>
  <si>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</si>
  <si>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</si>
  <si>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</si>
  <si>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</si>
  <si>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</si>
  <si>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</si>
  <si>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</si>
  <si>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</si>
  <si>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</si>
  <si>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</si>
  <si>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</si>
  <si>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</si>
  <si>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</si>
  <si>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</si>
  <si>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</si>
  <si>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</si>
  <si>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</si>
  <si>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</si>
  <si>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</si>
  <si>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</si>
  <si>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</si>
  <si>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</si>
  <si>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</si>
  <si>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</si>
  <si>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</si>
  <si>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</si>
  <si>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</si>
  <si>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</si>
  <si>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</si>
  <si>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</si>
  <si>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</si>
  <si>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</si>
  <si>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</si>
  <si>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</si>
  <si>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</si>
  <si>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</si>
  <si>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</si>
  <si>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</si>
  <si>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</si>
  <si>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</si>
  <si>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</si>
  <si>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</si>
  <si>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</si>
  <si>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</si>
  <si>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</si>
  <si>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</si>
  <si>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</si>
  <si>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</si>
  <si>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</si>
  <si>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</si>
  <si>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</si>
  <si>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</si>
  <si>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</si>
  <si>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</si>
  <si>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</si>
  <si>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</si>
  <si>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</si>
  <si>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</si>
  <si>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</si>
  <si>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</si>
  <si>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</si>
  <si>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</si>
  <si>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</si>
  <si>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</si>
  <si>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</si>
  <si>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</si>
  <si>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</si>
  <si>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</si>
  <si>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</si>
  <si>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</si>
  <si>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</si>
  <si>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</si>
  <si>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</si>
  <si>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</si>
  <si>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</si>
  <si>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</si>
  <si>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</si>
  <si>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</si>
  <si>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</si>
  <si>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</si>
  <si>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</si>
  <si>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</si>
  <si>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</si>
  <si>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</si>
  <si>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</si>
  <si>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</si>
  <si>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</si>
  <si>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</si>
  <si>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</si>
  <si>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</si>
  <si>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</si>
  <si>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</si>
  <si>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</si>
  <si>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</si>
  <si>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</si>
  <si>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</si>
  <si>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</si>
  <si>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</si>
  <si>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</si>
  <si>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</si>
  <si>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</si>
  <si>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</si>
  <si>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</si>
  <si>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</si>
  <si>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</si>
  <si>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</si>
  <si>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</si>
  <si>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</si>
  <si>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</si>
  <si>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</si>
  <si>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</si>
  <si>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</si>
  <si>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</si>
  <si>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</si>
  <si>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</si>
  <si>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</si>
  <si>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</si>
  <si>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</si>
  <si>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</si>
  <si>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</si>
  <si>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</si>
  <si>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</si>
  <si>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</si>
  <si>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</si>
  <si>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</si>
  <si>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</si>
  <si>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</si>
  <si>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</si>
  <si>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</si>
  <si>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</si>
  <si>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</si>
  <si>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</si>
  <si>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</si>
  <si>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</si>
  <si>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</si>
  <si>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</si>
  <si>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</si>
  <si>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</si>
  <si>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</si>
  <si>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</si>
  <si>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</si>
  <si>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</si>
  <si>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</si>
  <si>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</si>
  <si>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</si>
  <si>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</si>
  <si>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</si>
  <si>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</si>
  <si>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</si>
  <si>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</si>
  <si>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</si>
  <si>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</si>
  <si>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</si>
  <si>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</si>
  <si>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</si>
  <si>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</si>
  <si>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</si>
  <si>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</si>
  <si>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</si>
  <si>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</si>
  <si>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</si>
  <si>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</si>
  <si>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</si>
  <si>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</si>
  <si>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</si>
  <si>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</si>
  <si>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</si>
  <si>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</si>
  <si>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</si>
  <si>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</si>
  <si>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</si>
  <si>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</si>
  <si>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</si>
  <si>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</si>
  <si>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</si>
  <si>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</si>
  <si>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</si>
  <si>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</si>
  <si>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</si>
  <si>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</si>
  <si>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</si>
  <si>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</si>
  <si>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</si>
  <si>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</si>
  <si>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</si>
  <si>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</si>
  <si>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</si>
  <si>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</si>
  <si>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</si>
  <si>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</si>
  <si>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</si>
  <si>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</si>
  <si>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</si>
  <si>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</si>
  <si>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</si>
  <si>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</si>
  <si>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</si>
  <si>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</si>
  <si>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</si>
  <si>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</si>
  <si>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</si>
  <si>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</si>
  <si>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</si>
  <si>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</si>
  <si>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</si>
  <si>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</si>
  <si>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</si>
  <si>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</si>
  <si>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</si>
  <si>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</si>
  <si>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</si>
  <si>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</si>
  <si>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</si>
  <si>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</si>
  <si>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</si>
  <si>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</si>
  <si>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</si>
  <si>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</si>
  <si>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</si>
  <si>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</si>
  <si>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</si>
  <si>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</si>
  <si>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</si>
  <si>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</si>
  <si>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</si>
  <si>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</si>
  <si>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</si>
  <si>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</si>
  <si>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</si>
  <si>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</si>
  <si>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</si>
  <si>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</si>
  <si>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</si>
  <si>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</si>
  <si>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</si>
  <si>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</si>
  <si>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</si>
  <si>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</si>
  <si>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</si>
  <si>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</si>
  <si>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</si>
  <si>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</si>
  <si>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</si>
  <si>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</si>
  <si>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</si>
  <si>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</si>
  <si>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</si>
  <si>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</si>
  <si>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</si>
  <si>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</si>
  <si>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</si>
  <si>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</si>
  <si>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</si>
  <si>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</si>
  <si>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</si>
  <si>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</si>
  <si>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</si>
  <si>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</si>
  <si>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</si>
  <si>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</si>
  <si>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</si>
  <si>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</si>
  <si>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</si>
  <si>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</si>
  <si>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</si>
  <si>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</si>
  <si>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</si>
  <si>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</si>
  <si>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</si>
  <si>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</si>
  <si>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</si>
  <si>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</si>
  <si>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</si>
  <si>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</si>
  <si>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</si>
  <si>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</si>
  <si>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</si>
  <si>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</si>
  <si>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</si>
  <si>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</si>
  <si>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</si>
  <si>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</si>
  <si>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</si>
  <si>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</si>
  <si>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</si>
  <si>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</si>
  <si>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</si>
  <si>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</si>
  <si>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</si>
  <si>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</si>
  <si>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</si>
  <si>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</si>
  <si>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</si>
  <si>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</si>
  <si>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</si>
  <si>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</si>
  <si>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</si>
  <si>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</si>
  <si>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</si>
  <si>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</si>
  <si>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</si>
  <si>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</si>
  <si>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</si>
  <si>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</si>
  <si>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</si>
  <si>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</si>
  <si>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</si>
  <si>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</si>
  <si>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</si>
  <si>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</si>
  <si>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</si>
  <si>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</si>
  <si>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</si>
  <si>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</si>
  <si>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</si>
  <si>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</si>
  <si>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</si>
  <si>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</si>
  <si>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</si>
  <si>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</si>
  <si>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</si>
  <si>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</si>
  <si>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</si>
  <si>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</si>
  <si>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</si>
  <si>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</si>
  <si>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</si>
  <si>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</si>
  <si>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</si>
  <si>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</si>
  <si>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</si>
  <si>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</si>
  <si>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</si>
  <si>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</si>
  <si>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</si>
  <si>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</si>
  <si>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</si>
  <si>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</si>
  <si>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</si>
  <si>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</si>
  <si>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</si>
  <si>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</si>
  <si>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</si>
  <si>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</si>
  <si>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</si>
  <si>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</si>
  <si>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</si>
  <si>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</si>
  <si>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</si>
  <si>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</si>
  <si>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</si>
  <si>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</si>
  <si>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</si>
  <si>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</si>
  <si>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</si>
  <si>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</si>
  <si>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</si>
  <si>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</si>
  <si>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</si>
  <si>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</si>
  <si>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</si>
  <si>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</si>
  <si>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</si>
  <si>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</si>
  <si>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</si>
  <si>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</si>
  <si>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</si>
  <si>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</si>
  <si>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</si>
  <si>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</si>
  <si>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</si>
  <si>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</si>
  <si>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</si>
  <si>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</si>
  <si>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</si>
  <si>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</si>
  <si>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</si>
  <si>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</si>
  <si>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</si>
  <si>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</si>
  <si>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</si>
  <si>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</si>
  <si>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</si>
  <si>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</si>
  <si>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</si>
  <si>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</si>
  <si>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</si>
  <si>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</si>
  <si>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</si>
  <si>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</si>
  <si>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</si>
  <si>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</si>
  <si>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</si>
  <si>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</si>
  <si>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</si>
  <si>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</si>
  <si>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</si>
  <si>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</si>
  <si>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</si>
  <si>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</si>
  <si>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</si>
  <si>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</si>
  <si>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</si>
  <si>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</si>
  <si>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</si>
  <si>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</si>
  <si>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</si>
  <si>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</si>
  <si>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</si>
  <si>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</si>
  <si>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</si>
  <si>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</si>
  <si>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</si>
  <si>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</si>
  <si>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</si>
  <si>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</si>
  <si>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</si>
  <si>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</si>
  <si>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</si>
  <si>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</si>
  <si>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</si>
  <si>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</si>
  <si>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</si>
  <si>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</si>
  <si>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</si>
  <si>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</si>
  <si>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</si>
  <si>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</si>
  <si>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</si>
  <si>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</si>
  <si>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</si>
  <si>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</si>
  <si>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</si>
  <si>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</si>
  <si>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</si>
  <si>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</si>
  <si>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</si>
  <si>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</si>
  <si>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</si>
  <si>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</si>
  <si>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</si>
  <si>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</si>
  <si>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</si>
  <si>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</si>
  <si>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</si>
  <si>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</si>
  <si>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</si>
  <si>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</si>
  <si>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</si>
  <si>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</si>
  <si>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</si>
  <si>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</si>
  <si>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</si>
  <si>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</si>
  <si>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</si>
  <si>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</si>
  <si>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</si>
  <si>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</si>
  <si>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</si>
  <si>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</si>
  <si>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</si>
  <si>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</si>
  <si>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</si>
  <si>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</si>
  <si>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</si>
  <si>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</si>
  <si>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</si>
  <si>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</si>
  <si>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</si>
  <si>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</si>
  <si>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</si>
  <si>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</si>
  <si>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</si>
  <si>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</si>
  <si>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</si>
  <si>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</si>
  <si>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</si>
  <si>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</si>
  <si>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</si>
  <si>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</si>
  <si>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</si>
  <si>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</si>
  <si>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</si>
  <si>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</si>
  <si>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</si>
  <si>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</si>
  <si>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</si>
  <si>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</si>
  <si>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</si>
  <si>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</si>
  <si>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</si>
  <si>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</si>
  <si>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</si>
  <si>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</si>
  <si>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</si>
  <si>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</si>
  <si>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</si>
  <si>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</si>
  <si>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</si>
  <si>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</si>
  <si>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</si>
  <si>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</si>
  <si>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</si>
  <si>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</si>
  <si>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</si>
  <si>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</si>
  <si>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</si>
  <si>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</si>
  <si>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</si>
  <si>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</si>
  <si>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</si>
  <si>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</si>
  <si>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</si>
  <si>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</si>
  <si>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</si>
  <si>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</si>
  <si>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</si>
  <si>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</si>
  <si>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</si>
  <si>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</si>
  <si>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</si>
  <si>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</si>
  <si>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</si>
  <si>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</si>
  <si>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</si>
  <si>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</si>
  <si>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</si>
  <si>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</si>
  <si>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</si>
  <si>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</si>
  <si>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</si>
  <si>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</si>
  <si>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</si>
  <si>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</si>
  <si>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</si>
  <si>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</si>
  <si>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</si>
  <si>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</si>
  <si>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</si>
  <si>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</si>
  <si>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</si>
  <si>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</si>
  <si>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</si>
  <si>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</si>
  <si>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</si>
  <si>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</si>
  <si>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</si>
  <si>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</si>
  <si>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</si>
  <si>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</si>
  <si>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</si>
  <si>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</si>
  <si>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</si>
  <si>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</si>
  <si>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</si>
  <si>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</si>
  <si>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</si>
  <si>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</si>
  <si>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</si>
  <si>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</si>
  <si>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</si>
  <si>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</si>
  <si>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</si>
  <si>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</si>
  <si>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</si>
  <si>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</si>
  <si>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</si>
  <si>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</si>
  <si>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</si>
  <si>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</si>
  <si>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</si>
  <si>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</si>
  <si>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</si>
  <si>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</si>
  <si>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</si>
  <si>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</si>
  <si>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</si>
  <si>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</si>
  <si>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</si>
  <si>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</si>
  <si>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</si>
  <si>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</si>
  <si>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</si>
  <si>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</si>
  <si>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</si>
  <si>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</si>
  <si>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</si>
  <si>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</si>
  <si>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</si>
  <si>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</si>
  <si>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</si>
  <si>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</si>
  <si>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</si>
  <si>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</si>
  <si>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</si>
  <si>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</si>
  <si>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</si>
  <si>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</si>
  <si>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</si>
  <si>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</si>
  <si>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</si>
  <si>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</si>
  <si>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</si>
  <si>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</si>
  <si>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</si>
  <si>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</si>
  <si>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</si>
  <si>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</si>
  <si>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</si>
  <si>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</si>
  <si>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</si>
  <si>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</si>
  <si>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</si>
  <si>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</si>
  <si>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</si>
  <si>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</si>
  <si>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</si>
  <si>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</si>
  <si>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</si>
  <si>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</si>
  <si>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</si>
  <si>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</si>
  <si>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</si>
  <si>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</si>
  <si>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</si>
  <si>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</si>
  <si>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</si>
  <si>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</si>
  <si>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</si>
  <si>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</si>
  <si>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</si>
  <si>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</si>
  <si>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</si>
  <si>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</si>
  <si>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</si>
  <si>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</si>
  <si>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</si>
  <si>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</si>
  <si>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</si>
  <si>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</si>
  <si>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</si>
  <si>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</si>
  <si>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</si>
  <si>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</si>
  <si>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</si>
  <si>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</si>
  <si>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</si>
  <si>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</si>
  <si>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</si>
  <si>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</si>
  <si>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</si>
  <si>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</si>
  <si>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</si>
  <si>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</si>
  <si>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</si>
  <si>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</si>
  <si>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</si>
  <si>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</si>
  <si>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</si>
  <si>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</si>
  <si>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</si>
  <si>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</si>
  <si>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</si>
  <si>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</si>
  <si>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</si>
  <si>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</si>
  <si>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</si>
  <si>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</si>
  <si>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</si>
  <si>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</si>
  <si>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</si>
  <si>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</si>
  <si>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</si>
  <si>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</si>
  <si>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</si>
  <si>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</si>
  <si>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</si>
  <si>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</si>
  <si>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</si>
  <si>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</si>
  <si>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</si>
  <si>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</si>
  <si>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</si>
  <si>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</si>
  <si>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</si>
  <si>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</si>
  <si>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</si>
  <si>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</si>
  <si>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</si>
  <si>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</si>
  <si>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</si>
  <si>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</si>
  <si>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</si>
  <si>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</si>
  <si>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</si>
  <si>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</si>
  <si>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</si>
  <si>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</si>
  <si>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</si>
  <si>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</si>
  <si>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</si>
  <si>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</si>
  <si>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</si>
  <si>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</si>
  <si>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</si>
  <si>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</si>
  <si>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</si>
  <si>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</si>
  <si>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</si>
  <si>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</si>
  <si>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</si>
  <si>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</si>
  <si>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</si>
  <si>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</si>
  <si>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</si>
  <si>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</si>
  <si>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</si>
  <si>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</si>
  <si>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</si>
  <si>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</si>
  <si>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</si>
  <si>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</si>
  <si>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</si>
  <si>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</si>
  <si>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</si>
  <si>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</si>
  <si>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</si>
  <si>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</si>
  <si>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</si>
  <si>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</si>
  <si>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</si>
  <si>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</si>
  <si>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</si>
  <si>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</si>
  <si>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</si>
  <si>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</si>
  <si>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</si>
  <si>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</si>
  <si>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</si>
  <si>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</si>
  <si>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</si>
  <si>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</si>
  <si>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</si>
  <si>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</si>
  <si>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</si>
  <si>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</si>
  <si>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</si>
  <si>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</si>
  <si>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</si>
  <si>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</si>
  <si>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</si>
  <si>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</si>
  <si>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</si>
  <si>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</si>
  <si>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</si>
  <si>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</si>
  <si>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</si>
  <si>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</si>
  <si>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</si>
  <si>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</si>
  <si>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</si>
  <si>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</si>
  <si>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</si>
  <si>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</si>
  <si>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</si>
  <si>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</si>
  <si>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</si>
  <si>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</si>
  <si>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</si>
  <si>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</si>
  <si>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</si>
  <si>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</si>
  <si>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</si>
  <si>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</si>
  <si>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</si>
  <si>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</si>
  <si>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</si>
  <si>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</si>
  <si>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</si>
  <si>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</si>
  <si>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</si>
  <si>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</si>
  <si>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</si>
  <si>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</si>
  <si>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</si>
  <si>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</si>
  <si>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</si>
  <si>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</si>
  <si>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</si>
  <si>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</si>
  <si>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</si>
  <si>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</si>
  <si>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</si>
  <si>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</si>
  <si>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</si>
  <si>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</si>
  <si>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</si>
  <si>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</si>
  <si>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</si>
  <si>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</si>
  <si>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</si>
  <si>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</si>
  <si>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</si>
  <si>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</si>
  <si>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</si>
  <si>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</si>
  <si>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</si>
  <si>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</si>
  <si>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</si>
  <si>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</si>
  <si>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</si>
  <si>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</si>
  <si>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</si>
  <si>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</si>
  <si>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</si>
  <si>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</si>
  <si>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</si>
  <si>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</si>
  <si>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</si>
  <si>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</si>
  <si>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</si>
  <si>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</si>
  <si>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</si>
  <si>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</si>
  <si>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</si>
  <si>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</si>
  <si>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</si>
  <si>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</si>
  <si>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</si>
  <si>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</si>
  <si>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</si>
  <si>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</si>
  <si>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</si>
  <si>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</si>
  <si>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</si>
  <si>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</si>
  <si>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</si>
  <si>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</si>
  <si>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</si>
  <si>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</si>
  <si>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</si>
  <si>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</si>
  <si>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</si>
  <si>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</si>
  <si>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</si>
  <si>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</si>
  <si>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</si>
  <si>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</si>
  <si>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</si>
  <si>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</si>
  <si>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</si>
  <si>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</si>
  <si>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</si>
  <si>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</si>
  <si>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</si>
  <si>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</si>
  <si>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</si>
  <si>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</si>
  <si>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</si>
  <si>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</si>
  <si>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</si>
  <si>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</si>
  <si>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</si>
  <si>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</si>
  <si>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</si>
  <si>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</si>
  <si>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</si>
  <si>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</si>
  <si>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</si>
  <si>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</si>
  <si>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</si>
  <si>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</si>
  <si>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</si>
  <si>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</si>
  <si>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</si>
  <si>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</si>
  <si>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</si>
  <si>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</si>
  <si>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</si>
  <si>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</si>
  <si>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</si>
  <si>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</si>
  <si>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</si>
  <si>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</si>
  <si>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</si>
  <si>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</si>
  <si>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</si>
  <si>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</si>
  <si>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</si>
  <si>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</si>
  <si>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</si>
  <si>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</si>
  <si>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</si>
  <si>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</si>
  <si>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</si>
  <si>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</si>
  <si>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</si>
  <si>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</si>
  <si>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</si>
  <si>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</si>
  <si>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</si>
  <si>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</si>
  <si>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</si>
  <si>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</si>
  <si>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</si>
  <si>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</si>
  <si>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</si>
  <si>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</si>
  <si>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</si>
  <si>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</si>
  <si>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</si>
  <si>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</si>
  <si>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</si>
  <si>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</si>
  <si>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</si>
  <si>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</si>
  <si>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</si>
  <si>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</si>
  <si>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</si>
  <si>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</si>
  <si>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</si>
  <si>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</si>
  <si>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</si>
  <si>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</si>
  <si>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</si>
  <si>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</si>
  <si>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</si>
  <si>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</si>
  <si>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</si>
  <si>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</si>
  <si>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</si>
  <si>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</si>
  <si>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</si>
  <si>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</si>
  <si>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</si>
  <si>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</si>
  <si>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</si>
  <si>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</si>
  <si>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</si>
  <si>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</si>
  <si>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</si>
  <si>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</si>
  <si>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</si>
  <si>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</si>
  <si>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</si>
  <si>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</si>
  <si>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</si>
  <si>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</si>
  <si>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</si>
  <si>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</si>
  <si>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</si>
  <si>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</si>
  <si>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</si>
  <si>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</si>
  <si>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</si>
  <si>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</si>
  <si>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</si>
  <si>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</si>
  <si>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</si>
  <si>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</si>
  <si>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</si>
  <si>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</si>
  <si>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</si>
  <si>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</si>
  <si>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</si>
  <si>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</si>
  <si>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</si>
  <si>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</si>
  <si>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</si>
  <si>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</si>
  <si>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</si>
  <si>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</si>
  <si>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</si>
  <si>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</si>
  <si>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</si>
  <si>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</si>
  <si>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</si>
  <si>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</si>
  <si>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</si>
  <si>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</si>
  <si>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</si>
  <si>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</si>
  <si>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</si>
  <si>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</si>
  <si>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</si>
  <si>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</si>
  <si>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</si>
  <si>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</si>
  <si>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</si>
  <si>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</si>
  <si>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</si>
  <si>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</si>
  <si>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</si>
  <si>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</si>
  <si>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</si>
  <si>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</si>
  <si>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</si>
  <si>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</si>
  <si>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</si>
  <si>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</si>
  <si>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</si>
  <si>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</si>
  <si>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</si>
  <si>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</si>
  <si>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</si>
  <si>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</si>
  <si>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</si>
  <si>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</si>
  <si>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</si>
  <si>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</si>
  <si>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</si>
  <si>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</si>
  <si>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</si>
  <si>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</si>
  <si>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</si>
  <si>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</si>
  <si>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</si>
  <si>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</si>
  <si>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</si>
  <si>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</si>
  <si>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</si>
  <si>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</si>
  <si>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</si>
  <si>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</si>
  <si>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</si>
  <si>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</si>
  <si>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</si>
  <si>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</si>
  <si>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</si>
  <si>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</si>
  <si>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</si>
  <si>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</si>
  <si>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</si>
  <si>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</si>
  <si>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</si>
  <si>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</si>
  <si>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</si>
  <si>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</si>
  <si>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</si>
  <si>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</si>
  <si>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</si>
  <si>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</si>
  <si>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</si>
  <si>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</si>
  <si>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</si>
  <si>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</si>
  <si>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</si>
  <si>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</si>
  <si>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</si>
  <si>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</si>
  <si>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</si>
  <si>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</si>
  <si>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</si>
  <si>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</si>
  <si>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</si>
  <si>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</si>
  <si>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</si>
  <si>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</si>
  <si>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</si>
  <si>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</si>
  <si>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</si>
  <si>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</si>
  <si>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</si>
  <si>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</si>
  <si>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</si>
  <si>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</si>
  <si>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</si>
  <si>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</si>
  <si>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</si>
  <si>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</si>
  <si>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</si>
  <si>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</si>
  <si>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</si>
  <si>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</si>
  <si>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</si>
  <si>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</si>
  <si>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</si>
  <si>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</si>
  <si>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</si>
  <si>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</si>
  <si>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</si>
  <si>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</si>
  <si>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</si>
  <si>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</si>
  <si>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</si>
  <si>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</si>
  <si>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</si>
  <si>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</si>
  <si>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</si>
  <si>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</si>
  <si>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</si>
  <si>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</si>
  <si>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</si>
  <si>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</si>
  <si>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</si>
  <si>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</si>
  <si>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</si>
  <si>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</si>
  <si>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</si>
  <si>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</si>
  <si>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</si>
  <si>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</si>
  <si>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</si>
  <si>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</si>
  <si>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</si>
  <si>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</si>
  <si>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</si>
  <si>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</si>
  <si>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</si>
  <si>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</si>
  <si>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</si>
  <si>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</si>
  <si>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</si>
  <si>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</si>
  <si>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</si>
  <si>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</si>
  <si>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</si>
  <si>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</si>
  <si>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</si>
  <si>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</si>
  <si>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</si>
  <si>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</si>
  <si>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</si>
  <si>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</si>
  <si>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</si>
  <si>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</si>
  <si>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</si>
  <si>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</si>
  <si>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</si>
  <si>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</si>
  <si>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</si>
  <si>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</si>
  <si>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</si>
  <si>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</si>
  <si>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</si>
  <si>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</si>
  <si>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</si>
  <si>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</si>
  <si>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</si>
  <si>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</si>
  <si>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</si>
  <si>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</si>
  <si>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</si>
  <si>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</si>
  <si>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</si>
  <si>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</si>
  <si>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</si>
  <si>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</si>
  <si>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</si>
  <si>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</si>
  <si>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</si>
  <si>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</si>
  <si>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</si>
  <si>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</si>
  <si>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</si>
  <si>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</si>
  <si>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</si>
  <si>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</si>
  <si>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</si>
  <si>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</si>
  <si>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</si>
  <si>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</si>
  <si>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</si>
  <si>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</si>
  <si>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</si>
  <si>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</si>
  <si>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</si>
  <si>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</si>
  <si>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</si>
  <si>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</si>
  <si>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</si>
  <si>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</si>
  <si>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</si>
  <si>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</si>
  <si>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</si>
  <si>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</si>
  <si>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</si>
  <si>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</si>
  <si>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</si>
  <si>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</si>
  <si>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</si>
  <si>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</si>
  <si>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</si>
  <si>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</si>
  <si>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</si>
  <si>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</si>
  <si>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</si>
  <si>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</si>
  <si>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</si>
  <si>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</si>
  <si>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</si>
  <si>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</si>
  <si>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</si>
  <si>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</si>
  <si>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</si>
  <si>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</si>
  <si>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</si>
  <si>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</si>
  <si>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</si>
  <si>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</si>
  <si>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</si>
  <si>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</si>
  <si>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</si>
  <si>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</si>
  <si>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</si>
  <si>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</si>
  <si>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</si>
  <si>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</si>
  <si>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</si>
  <si>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</si>
  <si>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</si>
  <si>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</si>
  <si>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</si>
  <si>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</si>
  <si>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</si>
  <si>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</si>
  <si>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</si>
  <si>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</si>
  <si>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</si>
  <si>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</si>
  <si>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</si>
  <si>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</si>
  <si>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</si>
  <si>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</si>
  <si>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</si>
  <si>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</si>
  <si>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</si>
  <si>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</si>
  <si>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</si>
  <si>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</si>
  <si>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</si>
  <si>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</si>
  <si>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</si>
  <si>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</si>
  <si>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</si>
  <si>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</si>
  <si>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</si>
  <si>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</si>
  <si>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</si>
  <si>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</si>
  <si>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</si>
  <si>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</si>
  <si>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</si>
  <si>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</si>
  <si>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</si>
  <si>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</si>
  <si>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</si>
  <si>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</si>
  <si>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</si>
  <si>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</si>
  <si>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</si>
  <si>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</si>
  <si>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</si>
  <si>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</si>
  <si>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</si>
  <si>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</si>
  <si>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</si>
  <si>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</si>
  <si>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</si>
  <si>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</si>
  <si>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</si>
  <si>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</si>
  <si>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</si>
  <si>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</si>
  <si>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</si>
  <si>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</si>
  <si>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</si>
  <si>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</si>
  <si>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</si>
  <si>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</si>
  <si>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</si>
  <si>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</si>
  <si>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</si>
  <si>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</si>
  <si>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</si>
  <si>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</si>
  <si>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</si>
  <si>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</si>
  <si>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</si>
  <si>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</si>
  <si>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</si>
  <si>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</si>
  <si>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</si>
  <si>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</si>
  <si>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</si>
  <si>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</si>
  <si>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</si>
  <si>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</si>
  <si>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</si>
  <si>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</si>
  <si>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</si>
  <si>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</si>
  <si>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</si>
  <si>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</si>
  <si>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</si>
  <si>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</si>
  <si>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</si>
  <si>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</si>
  <si>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</si>
  <si>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</si>
  <si>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</si>
  <si>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</si>
  <si>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</si>
  <si>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</si>
  <si>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</si>
  <si>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</si>
  <si>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</si>
  <si>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</si>
  <si>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</si>
  <si>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</si>
  <si>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</si>
  <si>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</si>
  <si>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</si>
  <si>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</si>
  <si>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</si>
  <si>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</si>
  <si>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</si>
  <si>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</si>
  <si>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</si>
  <si>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</si>
  <si>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</si>
  <si>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</si>
  <si>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</si>
  <si>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</si>
  <si>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</si>
  <si>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</si>
  <si>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</si>
  <si>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</si>
  <si>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</si>
  <si>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</si>
  <si>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</si>
  <si>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</si>
  <si>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</si>
  <si>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</si>
  <si>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</si>
  <si>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</si>
  <si>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</si>
  <si>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</si>
  <si>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</si>
  <si>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</si>
  <si>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</si>
  <si>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</si>
  <si>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</si>
  <si>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</si>
  <si>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</si>
  <si>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</si>
  <si>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</si>
  <si>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</si>
  <si>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</si>
  <si>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</si>
  <si>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</si>
  <si>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</si>
  <si>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</si>
  <si>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</si>
  <si>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</si>
  <si>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</si>
  <si>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</si>
  <si>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</si>
  <si>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</si>
  <si>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</si>
  <si>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</si>
  <si>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</si>
  <si>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</si>
  <si>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</si>
  <si>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</si>
  <si>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</si>
  <si>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</si>
  <si>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</si>
  <si>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</si>
  <si>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</si>
  <si>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</si>
  <si>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</si>
  <si>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</si>
  <si>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</si>
  <si>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</si>
  <si>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</si>
  <si>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</si>
  <si>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</si>
  <si>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</si>
  <si>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</si>
  <si>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</si>
  <si>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</si>
  <si>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</si>
  <si>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</si>
  <si>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</si>
  <si>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</si>
  <si>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</si>
  <si>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</si>
  <si>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</si>
  <si>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</si>
  <si>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</si>
  <si>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</si>
  <si>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</si>
  <si>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</si>
  <si>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</si>
  <si>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</si>
  <si>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</si>
  <si>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</si>
  <si>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</si>
  <si>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</si>
  <si>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</si>
  <si>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</si>
  <si>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</si>
  <si>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</si>
  <si>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</si>
  <si>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</si>
  <si>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</si>
  <si>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</si>
  <si>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</si>
  <si>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</si>
  <si>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</si>
  <si>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</si>
  <si>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</si>
  <si>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</si>
  <si>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</si>
  <si>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</si>
  <si>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</si>
  <si>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</si>
  <si>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</si>
  <si>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</si>
  <si>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</si>
  <si>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</si>
  <si>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</si>
  <si>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</si>
  <si>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</si>
  <si>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</si>
  <si>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</si>
  <si>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</si>
  <si>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</si>
  <si>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</si>
  <si>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</si>
  <si>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</si>
  <si>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</si>
  <si>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</si>
  <si>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</si>
  <si>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</si>
  <si>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</si>
  <si>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</si>
  <si>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</si>
  <si>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</si>
  <si>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</si>
  <si>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</si>
  <si>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</si>
  <si>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</si>
  <si>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</si>
  <si>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</si>
  <si>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</si>
  <si>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</si>
  <si>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</si>
  <si>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</si>
  <si>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</si>
  <si>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</si>
  <si>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</si>
  <si>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</si>
  <si>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</si>
  <si>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</si>
  <si>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</si>
  <si>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</si>
  <si>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</si>
  <si>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</si>
  <si>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</si>
  <si>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</si>
  <si>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</si>
  <si>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</si>
  <si>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</si>
  <si>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</si>
  <si>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</si>
  <si>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</si>
  <si>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</si>
  <si>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</si>
  <si>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</si>
  <si>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</si>
  <si>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</si>
  <si>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</si>
  <si>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</si>
  <si>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</si>
  <si>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</si>
  <si>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</si>
  <si>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</si>
  <si>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</si>
  <si>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</si>
  <si>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</si>
  <si>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</si>
  <si>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</si>
  <si>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</si>
  <si>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</si>
  <si>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</si>
  <si>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</si>
  <si>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</si>
  <si>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</si>
  <si>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</si>
  <si>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</si>
  <si>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</si>
  <si>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</si>
  <si>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</si>
  <si>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</si>
  <si>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</si>
  <si>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</si>
  <si>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</si>
  <si>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</si>
  <si>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</si>
  <si>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</si>
  <si>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</si>
  <si>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</si>
  <si>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</si>
  <si>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</si>
  <si>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</si>
  <si>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</si>
  <si>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</si>
  <si>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</si>
  <si>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</si>
  <si>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</si>
  <si>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</si>
  <si>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</si>
  <si>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</si>
  <si>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</si>
  <si>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</si>
  <si>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</si>
  <si>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</si>
  <si>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</si>
  <si>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</si>
  <si>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</si>
  <si>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</si>
  <si>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</si>
  <si>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</si>
  <si>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</si>
  <si>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</si>
  <si>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</si>
  <si>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</si>
  <si>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</si>
  <si>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</si>
  <si>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</si>
  <si>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</si>
  <si>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</si>
  <si>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</si>
  <si>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</si>
  <si>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</si>
  <si>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</si>
  <si>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</si>
  <si>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</si>
  <si>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</si>
  <si>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</si>
  <si>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</si>
  <si>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</si>
  <si>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</si>
  <si>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</si>
  <si>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</si>
  <si>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</si>
  <si>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</si>
  <si>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</si>
  <si>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</si>
  <si>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</si>
  <si>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</si>
  <si>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</si>
  <si>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</si>
  <si>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</si>
  <si>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</si>
  <si>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</si>
  <si>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</si>
  <si>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</si>
  <si>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</si>
  <si>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</si>
  <si>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</si>
  <si>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</si>
  <si>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</si>
  <si>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</si>
  <si>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</si>
  <si>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</si>
  <si>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</si>
  <si>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</si>
  <si>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</si>
  <si>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</si>
  <si>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</si>
  <si>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</si>
  <si>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</si>
  <si>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</si>
  <si>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</si>
  <si>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</si>
  <si>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</si>
  <si>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</si>
  <si>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</si>
  <si>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</si>
  <si>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</si>
  <si>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</si>
  <si>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</si>
  <si>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</si>
  <si>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</si>
  <si>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</si>
  <si>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</si>
  <si>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</si>
  <si>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</si>
  <si>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</si>
  <si>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</si>
  <si>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</si>
  <si>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</si>
  <si>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</si>
  <si>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</si>
  <si>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</si>
  <si>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</si>
  <si>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</si>
  <si>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</si>
  <si>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</si>
  <si>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</si>
  <si>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</si>
  <si>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</si>
  <si>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</si>
  <si>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</si>
  <si>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</si>
  <si>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</si>
  <si>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</si>
  <si>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</si>
  <si>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</si>
  <si>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</si>
  <si>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</si>
  <si>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</si>
  <si>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</si>
  <si>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</si>
  <si>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</si>
  <si>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</si>
  <si>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</si>
  <si>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</si>
  <si>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</si>
  <si>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</si>
  <si>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</si>
  <si>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</si>
  <si>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</si>
  <si>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</si>
  <si>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</si>
  <si>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</si>
  <si>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</si>
  <si>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</si>
  <si>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</si>
  <si>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</si>
  <si>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</si>
  <si>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</si>
  <si>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</si>
  <si>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</si>
  <si>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</si>
  <si>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</si>
  <si>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</si>
  <si>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</si>
  <si>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</si>
  <si>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</si>
  <si>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</si>
  <si>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</si>
  <si>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</si>
  <si>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</si>
  <si>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</si>
  <si>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</si>
  <si>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</si>
  <si>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</si>
  <si>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</si>
  <si>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</si>
  <si>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</si>
  <si>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</si>
  <si>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</si>
  <si>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</si>
  <si>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</si>
  <si>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</si>
  <si>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</si>
  <si>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</si>
  <si>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</si>
  <si>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</si>
  <si>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</si>
  <si>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</si>
  <si>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</si>
  <si>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</si>
  <si>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</si>
  <si>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</si>
  <si>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</si>
  <si>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</si>
  <si>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</si>
  <si>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</si>
  <si>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</si>
  <si>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</si>
  <si>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</si>
  <si>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</si>
  <si>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</si>
  <si>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</si>
  <si>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</si>
  <si>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</si>
  <si>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</si>
  <si>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</si>
  <si>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</si>
  <si>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</si>
  <si>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</si>
  <si>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</si>
  <si>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</si>
  <si>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</si>
  <si>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</si>
  <si>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</si>
  <si>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</si>
  <si>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</si>
  <si>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</si>
  <si>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</si>
  <si>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</si>
  <si>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</si>
  <si>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</si>
  <si>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</si>
  <si>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</si>
  <si>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</si>
  <si>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</si>
  <si>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</si>
  <si>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</si>
  <si>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</si>
  <si>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</si>
  <si>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</si>
  <si>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</si>
  <si>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</si>
  <si>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</si>
  <si>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</si>
  <si>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</si>
  <si>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</si>
  <si>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</si>
  <si>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</si>
  <si>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</si>
  <si>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</si>
  <si>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</si>
  <si>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</si>
  <si>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</si>
  <si>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</si>
  <si>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</si>
  <si>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</si>
  <si>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</si>
  <si>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</si>
  <si>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</si>
  <si>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</si>
  <si>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</si>
  <si>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</si>
  <si>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</si>
  <si>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</si>
  <si>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</si>
  <si>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</si>
  <si>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</si>
  <si>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</si>
  <si>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</si>
  <si>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</si>
  <si>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</si>
  <si>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</si>
  <si>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</si>
  <si>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</si>
  <si>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</si>
  <si>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</si>
  <si>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</si>
  <si>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</si>
  <si>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</si>
  <si>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</si>
  <si>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</si>
  <si>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</si>
  <si>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</si>
  <si>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</si>
  <si>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</si>
  <si>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</si>
  <si>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</si>
  <si>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</si>
  <si>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</si>
  <si>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</si>
  <si>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</si>
  <si>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</si>
  <si>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</si>
  <si>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</si>
  <si>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</si>
  <si>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</si>
  <si>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</si>
  <si>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</si>
  <si>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</si>
  <si>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</si>
  <si>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</si>
  <si>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</si>
  <si>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</si>
  <si>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</si>
  <si>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</si>
  <si>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</si>
  <si>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</si>
  <si>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</si>
  <si>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</si>
  <si>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</si>
  <si>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</si>
  <si>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</si>
  <si>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</si>
  <si>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</si>
  <si>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</si>
  <si>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</si>
  <si>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</si>
  <si>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</si>
  <si>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</si>
  <si>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</si>
  <si>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</si>
  <si>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</si>
  <si>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</si>
  <si>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</si>
  <si>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</si>
  <si>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</si>
  <si>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</si>
  <si>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</si>
  <si>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</si>
  <si>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</si>
  <si>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</si>
  <si>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</si>
  <si>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</si>
  <si>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</si>
  <si>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</si>
  <si>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</si>
  <si>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</si>
  <si>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</si>
  <si>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</si>
  <si>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</si>
  <si>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</si>
  <si>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</si>
  <si>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</si>
  <si>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</si>
  <si>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</si>
  <si>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</si>
  <si>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</si>
  <si>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</si>
  <si>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</si>
  <si>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</si>
  <si>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</si>
  <si>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</si>
  <si>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</si>
  <si>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</si>
  <si>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</si>
  <si>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</si>
  <si>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</si>
  <si>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</si>
  <si>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</si>
  <si>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</si>
  <si>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</si>
  <si>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</si>
  <si>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</si>
  <si>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</si>
  <si>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</si>
  <si>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</si>
  <si>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</si>
  <si>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</si>
  <si>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</si>
  <si>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</si>
  <si>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</si>
  <si>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</si>
  <si>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</si>
  <si>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</si>
  <si>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</si>
  <si>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</si>
  <si>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</si>
  <si>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</si>
  <si>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</si>
  <si>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</si>
  <si>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</si>
  <si>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</si>
  <si>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</si>
  <si>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</si>
  <si>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</si>
  <si>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</si>
  <si>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</si>
  <si>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</si>
  <si>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</si>
  <si>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</si>
  <si>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</si>
  <si>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</si>
  <si>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</si>
  <si>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</si>
  <si>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</si>
  <si>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</si>
  <si>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</si>
  <si>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</si>
  <si>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</si>
  <si>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</si>
  <si>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</si>
  <si>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</si>
  <si>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</si>
  <si>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</si>
  <si>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</si>
  <si>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</si>
  <si>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</si>
  <si>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</si>
  <si>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</si>
  <si>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</si>
  <si>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</si>
  <si>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</si>
  <si>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</si>
  <si>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</si>
  <si>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</si>
  <si>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</si>
  <si>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</si>
  <si>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</si>
  <si>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</si>
  <si>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</si>
  <si>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</si>
  <si>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</si>
  <si>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</si>
  <si>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</si>
  <si>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</si>
  <si>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</si>
  <si>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</si>
  <si>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</si>
  <si>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</si>
  <si>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</si>
  <si>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</si>
  <si>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</si>
  <si>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</si>
  <si>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</si>
  <si>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</si>
  <si>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</si>
  <si>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</si>
  <si>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</si>
  <si>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</si>
  <si>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</si>
  <si>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</si>
  <si>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</si>
  <si>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</si>
  <si>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</si>
  <si>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</si>
  <si>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</si>
  <si>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</si>
  <si>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</si>
  <si>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</si>
  <si>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</si>
  <si>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</si>
  <si>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</si>
  <si>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</si>
  <si>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</si>
  <si>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</si>
  <si>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</si>
  <si>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</si>
  <si>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</si>
  <si>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</si>
  <si>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</si>
  <si>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</si>
  <si>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</si>
  <si>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</si>
  <si>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</si>
  <si>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</si>
  <si>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</si>
  <si>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</si>
  <si>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</si>
  <si>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</si>
  <si>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</si>
  <si>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</si>
  <si>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</si>
  <si>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</si>
  <si>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</si>
  <si>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</si>
  <si>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</si>
  <si>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</si>
  <si>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</si>
  <si>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</si>
  <si>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</si>
  <si>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</si>
  <si>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</si>
  <si>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</si>
  <si>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</si>
  <si>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</si>
  <si>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</si>
  <si>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</si>
  <si>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</si>
  <si>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</si>
  <si>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</si>
  <si>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</si>
  <si>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</si>
  <si>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</si>
  <si>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</si>
  <si>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</si>
  <si>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</si>
  <si>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</si>
  <si>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</si>
  <si>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</si>
  <si>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</si>
  <si>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</si>
  <si>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</si>
  <si>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</si>
  <si>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</si>
  <si>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</si>
  <si>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</si>
  <si>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</si>
  <si>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</si>
  <si>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</si>
  <si>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</si>
  <si>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</si>
  <si>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</si>
  <si>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</si>
  <si>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</si>
  <si>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</si>
  <si>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</si>
  <si>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</si>
  <si>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</si>
  <si>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</si>
  <si>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</si>
  <si>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</si>
  <si>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</si>
  <si>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</si>
  <si>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</si>
  <si>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</si>
  <si>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</si>
  <si>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</si>
  <si>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</si>
  <si>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</si>
  <si>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</si>
  <si>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</si>
  <si>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</si>
  <si>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</si>
  <si>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</si>
  <si>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</si>
  <si>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</si>
  <si>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</si>
  <si>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</si>
  <si>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</si>
  <si>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</si>
  <si>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</si>
  <si>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</si>
  <si>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</si>
  <si>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</si>
  <si>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</si>
  <si>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</si>
  <si>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</si>
  <si>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</si>
  <si>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</si>
  <si>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</si>
  <si>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</si>
  <si>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</si>
  <si>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</si>
  <si>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</si>
  <si>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</si>
  <si>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</si>
  <si>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</si>
  <si>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</si>
  <si>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</si>
  <si>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</si>
  <si>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</si>
  <si>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</si>
  <si>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</si>
  <si>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</si>
  <si>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</si>
  <si>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</si>
  <si>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</si>
  <si>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</si>
  <si>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</si>
  <si>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</si>
  <si>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</si>
  <si>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</si>
  <si>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</si>
  <si>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</si>
  <si>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</si>
  <si>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</si>
  <si>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</si>
  <si>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</si>
  <si>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</si>
  <si>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</si>
  <si>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</si>
  <si>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</si>
  <si>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</si>
  <si>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</si>
  <si>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</si>
  <si>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</si>
  <si>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</si>
  <si>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</si>
  <si>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</si>
  <si>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</si>
  <si>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</si>
  <si>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</si>
  <si>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</si>
  <si>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</si>
  <si>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</si>
  <si>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</si>
  <si>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</si>
  <si>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</si>
  <si>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</si>
  <si>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</si>
  <si>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</si>
  <si>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</si>
  <si>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</si>
  <si>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</si>
  <si>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</si>
  <si>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</si>
  <si>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</si>
  <si>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</si>
  <si>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</si>
  <si>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</si>
  <si>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</si>
  <si>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</si>
  <si>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</si>
  <si>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</si>
  <si>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</si>
  <si>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</si>
  <si>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</si>
  <si>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</si>
  <si>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</si>
  <si>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</si>
  <si>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</si>
  <si>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</si>
  <si>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</si>
  <si>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</si>
  <si>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</si>
  <si>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</si>
  <si>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</si>
  <si>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</si>
  <si>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</si>
  <si>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</si>
  <si>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</si>
  <si>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</si>
  <si>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</si>
  <si>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</si>
  <si>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</si>
  <si>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</si>
  <si>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</si>
  <si>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</si>
  <si>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</si>
  <si>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</si>
  <si>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</si>
  <si>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</si>
  <si>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</si>
  <si>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</si>
  <si>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</si>
  <si>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</si>
  <si>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</si>
  <si>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</si>
  <si>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</si>
  <si>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</si>
  <si>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</si>
  <si>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</si>
  <si>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</si>
  <si>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</si>
  <si>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</si>
  <si>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</si>
  <si>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</si>
  <si>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</si>
  <si>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</si>
  <si>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</si>
  <si>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</si>
  <si>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</si>
  <si>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</si>
  <si>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</si>
  <si>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</si>
  <si>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</si>
  <si>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</si>
  <si>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</si>
  <si>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</si>
  <si>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</si>
  <si>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</si>
  <si>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</si>
  <si>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</si>
  <si>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</si>
  <si>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</si>
  <si>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</si>
  <si>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</si>
  <si>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</si>
  <si>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</si>
  <si>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</si>
  <si>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</si>
  <si>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</si>
  <si>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</si>
  <si>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</si>
  <si>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</si>
  <si>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</si>
  <si>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</si>
  <si>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</si>
  <si>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</si>
  <si>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</si>
  <si>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</si>
  <si>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</si>
  <si>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</si>
  <si>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</si>
  <si>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</si>
  <si>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</si>
  <si>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</si>
  <si>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</si>
  <si>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</si>
  <si>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</si>
  <si>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</si>
  <si>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</si>
  <si>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</si>
  <si>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</si>
  <si>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</si>
  <si>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</si>
  <si>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</si>
  <si>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</si>
  <si>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</si>
  <si>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</si>
  <si>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</si>
  <si>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</si>
  <si>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</si>
  <si>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</si>
  <si>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</si>
  <si>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</si>
  <si>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</si>
  <si>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</si>
  <si>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</si>
  <si>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</si>
  <si>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</si>
  <si>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</si>
  <si>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</si>
  <si>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</si>
  <si>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</si>
  <si>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</si>
  <si>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</si>
  <si>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</si>
  <si>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</si>
  <si>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</si>
  <si>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</si>
  <si>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</si>
  <si>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</si>
  <si>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</si>
  <si>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</si>
  <si>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</si>
  <si>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</si>
  <si>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</si>
  <si>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</si>
  <si>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</si>
  <si>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</si>
  <si>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</si>
  <si>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</si>
  <si>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</si>
  <si>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</si>
  <si>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</si>
  <si>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</si>
  <si>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</si>
  <si>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</si>
  <si>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</si>
  <si>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</si>
  <si>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</si>
  <si>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</si>
  <si>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</si>
  <si>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</si>
  <si>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</si>
  <si>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</si>
  <si>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</si>
  <si>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</si>
  <si>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</si>
  <si>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</si>
  <si>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</si>
  <si>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</si>
  <si>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</si>
  <si>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</si>
  <si>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</si>
  <si>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</si>
  <si>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</si>
  <si>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</si>
  <si>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</si>
  <si>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</si>
  <si>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</si>
  <si>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</si>
  <si>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</si>
  <si>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</si>
  <si>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</si>
  <si>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</si>
  <si>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</si>
  <si>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</si>
  <si>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</si>
  <si>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</si>
  <si>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</si>
  <si>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</si>
  <si>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</si>
  <si>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</si>
  <si>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</si>
  <si>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</si>
  <si>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</si>
  <si>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</si>
  <si>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</si>
  <si>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</si>
  <si>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</si>
  <si>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</si>
  <si>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</si>
  <si>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</si>
  <si>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</si>
  <si>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</si>
  <si>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</si>
  <si>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</si>
  <si>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</si>
  <si>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</si>
  <si>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</si>
  <si>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</si>
  <si>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</si>
  <si>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</si>
  <si>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</si>
  <si>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</si>
  <si>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</si>
  <si>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</si>
  <si>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</si>
  <si>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</si>
  <si>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</si>
  <si>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</si>
  <si>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</si>
  <si>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</si>
  <si>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</si>
  <si>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</si>
  <si>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</si>
  <si>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</si>
  <si>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</si>
  <si>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</si>
  <si>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</si>
  <si>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</si>
  <si>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</si>
  <si>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</si>
  <si>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</si>
  <si>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</si>
  <si>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</si>
  <si>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</si>
  <si>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</si>
  <si>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</si>
  <si>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</si>
  <si>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</si>
  <si>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</si>
  <si>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</si>
  <si>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</si>
  <si>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</si>
  <si>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</si>
  <si>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</si>
  <si>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</si>
  <si>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</si>
  <si>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</si>
  <si>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</si>
  <si>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</si>
  <si>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</si>
  <si>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</si>
  <si>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</si>
  <si>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</si>
  <si>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</si>
  <si>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</si>
  <si>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</si>
  <si>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</si>
  <si>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</si>
  <si>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</si>
  <si>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</si>
  <si>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</si>
  <si>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</si>
  <si>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</si>
  <si>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</si>
  <si>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</si>
  <si>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</si>
  <si>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</si>
  <si>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</si>
  <si>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</si>
  <si>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</si>
  <si>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</si>
  <si>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</si>
  <si>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</si>
  <si>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</si>
  <si>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</si>
  <si>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</si>
  <si>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</si>
  <si>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</si>
  <si>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</si>
  <si>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</si>
  <si>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</si>
  <si>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</si>
  <si>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</si>
  <si>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</si>
  <si>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</si>
  <si>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</si>
  <si>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</si>
  <si>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</si>
  <si>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</si>
  <si>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</si>
  <si>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</si>
  <si>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</si>
  <si>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</si>
  <si>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</si>
  <si>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</si>
  <si>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</si>
  <si>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</si>
  <si>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</si>
  <si>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</si>
  <si>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</si>
  <si>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</si>
  <si>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</si>
  <si>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</si>
  <si>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</si>
  <si>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</si>
  <si>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</si>
  <si>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</si>
  <si>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</si>
  <si>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</si>
  <si>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</si>
  <si>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</si>
  <si>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</si>
  <si>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</si>
  <si>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</si>
  <si>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</si>
  <si>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</si>
  <si>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</si>
  <si>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</si>
  <si>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</si>
  <si>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</si>
  <si>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</si>
  <si>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</si>
  <si>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</si>
  <si>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</si>
  <si>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</si>
  <si>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</si>
  <si>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</si>
  <si>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</si>
  <si>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</si>
  <si>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</si>
  <si>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</si>
  <si>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</si>
  <si>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</si>
  <si>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</si>
  <si>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</si>
  <si>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</si>
  <si>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</si>
  <si>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</si>
  <si>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</si>
  <si>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</si>
  <si>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</si>
  <si>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</si>
  <si>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</si>
  <si>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</si>
  <si>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</si>
  <si>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</si>
  <si>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</si>
  <si>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</si>
  <si>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</si>
  <si>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</si>
  <si>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</si>
  <si>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</si>
  <si>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</si>
  <si>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</si>
  <si>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</si>
  <si>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</si>
  <si>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</si>
  <si>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</si>
  <si>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</si>
  <si>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</si>
  <si>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</si>
  <si>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</si>
  <si>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</si>
  <si>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</si>
  <si>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</si>
  <si>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</si>
  <si>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</si>
  <si>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</si>
  <si>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</si>
  <si>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</si>
  <si>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</si>
  <si>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</si>
  <si>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</si>
  <si>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</si>
  <si>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</si>
  <si>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</si>
  <si>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</si>
  <si>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</si>
  <si>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</si>
  <si>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</si>
  <si>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</si>
  <si>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</si>
  <si>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</si>
  <si>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</si>
  <si>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</si>
  <si>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</si>
  <si>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</si>
  <si>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</si>
  <si>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</si>
  <si>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</si>
  <si>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</si>
  <si>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</si>
  <si>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</si>
  <si>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</si>
  <si>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</si>
  <si>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</si>
  <si>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</si>
  <si>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</si>
  <si>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</si>
  <si>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</si>
  <si>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</si>
  <si>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</si>
  <si>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</si>
  <si>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</si>
  <si>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</si>
  <si>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</si>
  <si>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</si>
  <si>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</si>
  <si>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</si>
  <si>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</si>
  <si>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</si>
  <si>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</si>
  <si>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</si>
  <si>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</si>
  <si>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</si>
  <si>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</si>
  <si>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</si>
  <si>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</si>
  <si>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</si>
  <si>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</si>
  <si>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</si>
  <si>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</si>
  <si>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</si>
  <si>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</si>
  <si>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</si>
  <si>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</si>
  <si>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</si>
  <si>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</si>
  <si>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</si>
  <si>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</si>
  <si>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</si>
  <si>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</si>
  <si>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</si>
  <si>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</si>
  <si>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</si>
  <si>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</si>
  <si>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</si>
  <si>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</si>
  <si>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</si>
  <si>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</si>
  <si>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</si>
  <si>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</si>
  <si>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</si>
  <si>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</si>
  <si>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</si>
  <si>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</si>
  <si>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</si>
  <si>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</si>
  <si>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</si>
  <si>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</si>
  <si>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</si>
  <si>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</si>
  <si>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</si>
  <si>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</si>
  <si>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</si>
  <si>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</si>
  <si>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</si>
  <si>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</si>
  <si>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</si>
  <si>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</si>
  <si>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</si>
  <si>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</si>
  <si>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</si>
  <si>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</si>
  <si>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</si>
  <si>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</si>
  <si>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</si>
  <si>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</si>
  <si>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</si>
  <si>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</si>
  <si>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</si>
  <si>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</si>
  <si>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</si>
  <si>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</si>
  <si>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</si>
  <si>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</si>
  <si>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</si>
  <si>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</si>
  <si>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</si>
  <si>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</si>
  <si>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</si>
  <si>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</si>
  <si>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</si>
  <si>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</si>
  <si>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</si>
  <si>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</si>
  <si>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</si>
  <si>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</si>
  <si>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</si>
  <si>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</si>
  <si>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</si>
  <si>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</si>
  <si>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</si>
  <si>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</si>
  <si>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</si>
  <si>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</si>
  <si>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</si>
  <si>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</si>
  <si>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</si>
  <si>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</si>
  <si>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</si>
  <si>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</si>
  <si>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</si>
  <si>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</si>
  <si>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</si>
  <si>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</si>
  <si>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</si>
  <si>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</si>
  <si>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</si>
  <si>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</si>
  <si>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</si>
  <si>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</si>
  <si>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</si>
  <si>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</si>
  <si>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</si>
  <si>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</si>
  <si>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</si>
  <si>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</si>
  <si>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</si>
  <si>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</si>
  <si>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</si>
  <si>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</si>
  <si>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</si>
  <si>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</si>
  <si>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</si>
  <si>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</si>
  <si>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</si>
  <si>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</si>
  <si>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</si>
  <si>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</si>
  <si>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</si>
  <si>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</si>
  <si>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</si>
  <si>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</si>
  <si>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</si>
  <si>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</si>
  <si>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</si>
  <si>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</si>
  <si>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</si>
  <si>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</si>
  <si>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</si>
  <si>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</si>
  <si>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</si>
  <si>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</si>
  <si>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</si>
  <si>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</si>
  <si>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</si>
  <si>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</si>
  <si>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</si>
  <si>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</si>
  <si>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</si>
  <si>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</si>
  <si>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</si>
  <si>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</si>
  <si>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</si>
  <si>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</si>
  <si>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</si>
  <si>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</si>
  <si>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</si>
  <si>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</si>
  <si>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</si>
  <si>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</si>
  <si>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</si>
  <si>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</si>
  <si>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</si>
  <si>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</si>
  <si>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</si>
  <si>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</si>
  <si>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</si>
  <si>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</si>
  <si>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</si>
  <si>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</si>
  <si>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</si>
  <si>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</si>
  <si>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</si>
  <si>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</si>
  <si>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</si>
  <si>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</si>
  <si>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</si>
  <si>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</si>
  <si>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</si>
  <si>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</si>
  <si>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</si>
  <si>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</si>
  <si>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</si>
  <si>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</si>
  <si>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</si>
  <si>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</si>
  <si>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</si>
  <si>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</si>
  <si>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</si>
  <si>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</si>
  <si>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</si>
  <si>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</si>
  <si>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</si>
  <si>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</si>
  <si>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</si>
  <si>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</si>
  <si>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</si>
  <si>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</si>
  <si>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</si>
  <si>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</si>
  <si>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</si>
  <si>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</si>
  <si>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</si>
  <si>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</si>
  <si>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</si>
  <si>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</si>
  <si>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</si>
  <si>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</si>
  <si>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</si>
  <si>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</si>
  <si>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</si>
  <si>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</si>
  <si>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</si>
  <si>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</si>
  <si>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</si>
  <si>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</si>
  <si>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</si>
  <si>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</si>
  <si>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</si>
  <si>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</si>
  <si>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</si>
  <si>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</si>
  <si>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</si>
  <si>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</si>
  <si>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</si>
  <si>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</si>
  <si>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</si>
  <si>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</si>
  <si>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</si>
  <si>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</si>
  <si>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</si>
  <si>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</si>
  <si>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</si>
  <si>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</si>
  <si>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</si>
  <si>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</si>
  <si>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</si>
  <si>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</si>
  <si>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</si>
  <si>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</si>
  <si>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</si>
  <si>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</si>
  <si>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</si>
  <si>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</si>
  <si>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</si>
  <si>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</si>
  <si>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</si>
  <si>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</si>
  <si>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</si>
  <si>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</si>
  <si>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</si>
  <si>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</si>
  <si>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</si>
  <si>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</si>
  <si>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</si>
  <si>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</si>
  <si>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</si>
  <si>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</si>
  <si>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</si>
  <si>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</si>
  <si>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</si>
  <si>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</si>
  <si>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</si>
  <si>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</si>
  <si>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</si>
  <si>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</si>
  <si>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</si>
  <si>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</si>
  <si>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</si>
  <si>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</si>
  <si>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</si>
  <si>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</si>
  <si>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</si>
  <si>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</si>
  <si>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</si>
  <si>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</si>
  <si>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</si>
  <si>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</si>
  <si>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</si>
  <si>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</si>
  <si>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</si>
  <si>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</si>
  <si>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</si>
  <si>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</si>
  <si>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</si>
  <si>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</si>
  <si>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</si>
  <si>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</si>
  <si>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</si>
  <si>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</si>
  <si>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</si>
  <si>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</si>
  <si>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</si>
  <si>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</si>
  <si>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</si>
  <si>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</si>
  <si>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</si>
  <si>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</si>
  <si>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</si>
  <si>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</si>
  <si>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</si>
  <si>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</si>
  <si>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</si>
  <si>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</si>
  <si>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</si>
  <si>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</si>
  <si>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</si>
  <si>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</si>
  <si>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</si>
  <si>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</si>
  <si>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</si>
  <si>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</si>
  <si>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</si>
  <si>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</si>
  <si>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</si>
  <si>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</si>
  <si>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</si>
  <si>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</si>
  <si>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</si>
  <si>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</si>
  <si>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</si>
  <si>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</si>
  <si>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</si>
  <si>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</si>
  <si>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</si>
  <si>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</si>
  <si>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</si>
  <si>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</si>
  <si>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</si>
  <si>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</si>
  <si>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</si>
  <si>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</si>
  <si>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</si>
  <si>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</si>
  <si>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</si>
  <si>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</si>
  <si>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</si>
  <si>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</si>
  <si>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</si>
  <si>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</si>
  <si>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</si>
  <si>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</si>
  <si>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</si>
  <si>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</si>
  <si>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</si>
  <si>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</si>
  <si>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</si>
  <si>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</si>
  <si>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</si>
  <si>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</si>
  <si>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</si>
  <si>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</si>
  <si>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</si>
  <si>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</si>
  <si>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</si>
  <si>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</si>
  <si>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</si>
  <si>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</si>
  <si>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</si>
  <si>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</si>
  <si>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</si>
  <si>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</si>
  <si>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</si>
  <si>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</si>
  <si>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</si>
  <si>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</si>
  <si>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</si>
  <si>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</si>
  <si>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</si>
  <si>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</si>
  <si>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</si>
  <si>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</si>
  <si>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</si>
  <si>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</si>
  <si>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</si>
  <si>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</si>
  <si>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</si>
  <si>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</si>
  <si>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</si>
  <si>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</si>
  <si>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</si>
  <si>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</si>
  <si>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</si>
  <si>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</si>
  <si>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</si>
  <si>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</si>
  <si>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</si>
  <si>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</si>
  <si>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</si>
  <si>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</si>
  <si>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</si>
  <si>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</si>
  <si>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</si>
  <si>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</si>
  <si>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</si>
  <si>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</si>
  <si>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</si>
  <si>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</si>
  <si>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</si>
  <si>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</si>
  <si>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</si>
  <si>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</si>
  <si>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</si>
  <si>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</si>
  <si>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</si>
  <si>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</si>
  <si>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</si>
  <si>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</si>
  <si>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</si>
  <si>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</si>
  <si>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</si>
  <si>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</si>
  <si>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</si>
  <si>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</si>
  <si>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</si>
  <si>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</si>
  <si>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</si>
  <si>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</si>
  <si>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</si>
  <si>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</si>
  <si>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</si>
  <si>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</si>
  <si>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</si>
  <si>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</si>
  <si>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</si>
  <si>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</si>
  <si>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</si>
  <si>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</si>
  <si>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</si>
  <si>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</si>
  <si>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</si>
  <si>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</si>
  <si>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</si>
  <si>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</si>
  <si>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</si>
  <si>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</si>
  <si>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</si>
  <si>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</si>
  <si>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</si>
  <si>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</si>
  <si>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</si>
  <si>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</si>
  <si>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</si>
  <si>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</si>
  <si>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</si>
  <si>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</si>
  <si>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</si>
  <si>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</si>
  <si>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</si>
  <si>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</si>
  <si>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</si>
  <si>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</si>
  <si>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</si>
  <si>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</si>
  <si>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</si>
  <si>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</si>
  <si>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</si>
  <si>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</si>
  <si>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</si>
  <si>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</si>
  <si>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</si>
  <si>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</si>
  <si>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</si>
  <si>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</si>
  <si>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</si>
  <si>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</si>
  <si>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</si>
  <si>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</si>
  <si>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</si>
  <si>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</si>
  <si>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</si>
  <si>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</si>
  <si>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</si>
  <si>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</si>
  <si>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</si>
  <si>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</si>
  <si>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</si>
  <si>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</si>
  <si>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</si>
  <si>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</si>
  <si>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</si>
  <si>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</si>
  <si>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</si>
  <si>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</si>
  <si>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</si>
  <si>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</si>
  <si>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</si>
  <si>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</si>
  <si>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</si>
  <si>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</si>
  <si>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</si>
  <si>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</si>
  <si>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</si>
  <si>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</si>
  <si>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</si>
  <si>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</si>
  <si>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</si>
  <si>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</si>
  <si>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</si>
  <si>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</si>
  <si>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</si>
  <si>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</si>
  <si>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</si>
  <si>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</si>
  <si>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</si>
  <si>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</si>
  <si>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</si>
  <si>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</si>
  <si>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</si>
  <si>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</si>
  <si>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</si>
  <si>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</si>
  <si>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</si>
  <si>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</si>
  <si>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</si>
  <si>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</si>
  <si>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</si>
  <si>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</si>
  <si>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</si>
  <si>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</si>
  <si>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</si>
  <si>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</si>
  <si>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</si>
  <si>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</si>
  <si>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</si>
  <si>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</si>
  <si>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</si>
  <si>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</si>
  <si>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</si>
  <si>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</si>
  <si>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</si>
  <si>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</si>
  <si>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</si>
  <si>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</si>
  <si>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</si>
  <si>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</si>
  <si>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</si>
  <si>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</si>
  <si>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</si>
  <si>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</si>
  <si>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</si>
  <si>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</si>
  <si>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</si>
  <si>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</si>
  <si>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</si>
  <si>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</si>
  <si>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</si>
  <si>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</si>
  <si>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</si>
  <si>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</si>
  <si>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</si>
  <si>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</si>
  <si>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</si>
  <si>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</si>
  <si>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</si>
  <si>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</si>
  <si>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</si>
  <si>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</si>
  <si>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</si>
  <si>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</si>
  <si>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</si>
  <si>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</si>
  <si>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</si>
  <si>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</si>
  <si>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</si>
  <si>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</si>
  <si>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</si>
  <si>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</si>
  <si>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</si>
  <si>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</si>
  <si>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</si>
  <si>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</si>
  <si>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</si>
  <si>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</si>
  <si>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</si>
  <si>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</si>
  <si>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</si>
  <si>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</si>
  <si>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</si>
  <si>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</si>
  <si>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</si>
  <si>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</si>
  <si>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</si>
  <si>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</si>
  <si>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</si>
  <si>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</si>
  <si>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</si>
  <si>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</si>
  <si>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</si>
  <si>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</si>
  <si>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</si>
  <si>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</si>
  <si>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</si>
  <si>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</si>
  <si>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</si>
  <si>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</si>
  <si>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</si>
  <si>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</si>
  <si>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</si>
  <si>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</si>
  <si>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</si>
  <si>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</si>
  <si>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</si>
  <si>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</si>
  <si>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</si>
  <si>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</si>
  <si>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</si>
  <si>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</si>
  <si>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</si>
  <si>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</si>
  <si>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</si>
  <si>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</si>
  <si>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</si>
  <si>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</si>
  <si>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</si>
  <si>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</si>
  <si>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</si>
  <si>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</si>
  <si>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</si>
  <si>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</si>
  <si>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</si>
  <si>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</si>
  <si>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</si>
  <si>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</si>
  <si>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</si>
  <si>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</si>
  <si>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</si>
  <si>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</si>
  <si>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</si>
  <si>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</si>
  <si>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</si>
  <si>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</si>
  <si>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</si>
  <si>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</si>
  <si>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</si>
  <si>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</si>
  <si>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</si>
  <si>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</si>
  <si>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</si>
  <si>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</si>
  <si>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</si>
  <si>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</si>
  <si>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</si>
  <si>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</si>
  <si>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</si>
  <si>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</si>
  <si>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</si>
  <si>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</si>
  <si>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</si>
  <si>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</si>
  <si>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</si>
  <si>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</si>
  <si>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</si>
  <si>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</si>
  <si>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</si>
  <si>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</si>
  <si>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</si>
  <si>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</si>
  <si>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</si>
  <si>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</si>
  <si>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</si>
  <si>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</si>
  <si>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</si>
  <si>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</si>
  <si>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</si>
  <si>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</si>
  <si>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</si>
  <si>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</si>
  <si>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</si>
  <si>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</si>
  <si>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</si>
  <si>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</si>
  <si>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</si>
  <si>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</si>
  <si>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</si>
  <si>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</si>
  <si>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</si>
  <si>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</si>
  <si>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</si>
  <si>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</si>
  <si>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</si>
  <si>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</si>
  <si>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</si>
  <si>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</si>
  <si>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</si>
  <si>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</si>
  <si>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</si>
  <si>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</si>
  <si>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</si>
  <si>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</si>
  <si>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</si>
  <si>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</si>
  <si>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</si>
  <si>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</si>
  <si>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</si>
  <si>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</si>
  <si>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</si>
  <si>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</si>
  <si>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</si>
  <si>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</si>
  <si>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</si>
  <si>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</si>
  <si>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</si>
  <si>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</si>
  <si>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</si>
  <si>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</si>
  <si>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</si>
  <si>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</si>
  <si>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</si>
  <si>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</si>
  <si>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</si>
  <si>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</si>
  <si>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</si>
  <si>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</si>
  <si>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</si>
  <si>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</si>
  <si>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</si>
  <si>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</si>
  <si>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</si>
  <si>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</si>
  <si>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</si>
  <si>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</si>
  <si>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</si>
  <si>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</si>
  <si>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</si>
  <si>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</si>
  <si>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</si>
  <si>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</si>
  <si>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</si>
  <si>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</si>
  <si>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</si>
  <si>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</si>
  <si>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</si>
  <si>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</si>
  <si>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</si>
  <si>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</si>
  <si>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</si>
  <si>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</si>
  <si>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</si>
  <si>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</si>
  <si>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</si>
  <si>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</si>
  <si>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</si>
  <si>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</si>
  <si>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</si>
  <si>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</si>
  <si>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</si>
  <si>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</si>
  <si>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</si>
  <si>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</si>
  <si>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</si>
  <si>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</si>
  <si>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</si>
  <si>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</si>
  <si>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</si>
  <si>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</si>
  <si>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</si>
  <si>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</si>
  <si>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</si>
  <si>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</si>
  <si>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</si>
  <si>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</si>
  <si>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</si>
  <si>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</si>
  <si>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</si>
  <si>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</si>
  <si>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</si>
  <si>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</si>
  <si>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</si>
  <si>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</si>
  <si>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</si>
  <si>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</si>
  <si>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</si>
  <si>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</si>
  <si>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</si>
  <si>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</si>
  <si>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</si>
  <si>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</si>
  <si>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</si>
  <si>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</si>
  <si>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</si>
  <si>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</si>
  <si>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</si>
  <si>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</si>
  <si>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</si>
  <si>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</si>
  <si>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</si>
  <si>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</si>
  <si>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</si>
  <si>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</si>
  <si>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</si>
  <si>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</si>
  <si>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</si>
  <si>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</si>
  <si>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</si>
  <si>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</si>
  <si>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</si>
  <si>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</si>
  <si>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</si>
  <si>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</si>
  <si>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</si>
  <si>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</si>
  <si>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</si>
  <si>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</si>
  <si>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</si>
  <si>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</si>
  <si>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</si>
  <si>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</si>
  <si>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</si>
  <si>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</si>
  <si>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</si>
  <si>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</si>
  <si>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</si>
  <si>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</si>
  <si>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</si>
  <si>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</si>
  <si>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</si>
  <si>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</si>
  <si>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</si>
  <si>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</si>
  <si>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</si>
  <si>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</si>
  <si>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</si>
  <si>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</si>
  <si>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</si>
  <si>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</si>
  <si>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</si>
  <si>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</si>
  <si>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</si>
  <si>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</si>
  <si>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</si>
  <si>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</si>
  <si>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</si>
  <si>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</si>
  <si>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</si>
  <si>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</si>
  <si>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</si>
  <si>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</si>
  <si>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</si>
  <si>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</si>
  <si>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</si>
  <si>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</si>
  <si>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</si>
  <si>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</si>
  <si>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</si>
  <si>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</si>
  <si>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</si>
  <si>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</si>
  <si>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</si>
  <si>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</si>
  <si>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</si>
  <si>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</si>
  <si>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</si>
  <si>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</si>
  <si>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</si>
  <si>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</si>
  <si>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</si>
  <si>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</si>
  <si>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</si>
  <si>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</si>
  <si>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</si>
  <si>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</si>
  <si>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</si>
  <si>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</si>
  <si>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</si>
  <si>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</si>
  <si>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</si>
  <si>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</si>
  <si>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</si>
  <si>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</si>
  <si>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</si>
  <si>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</si>
  <si>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</si>
  <si>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</si>
  <si>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</si>
  <si>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</si>
  <si>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</si>
  <si>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</si>
  <si>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</si>
  <si>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</si>
  <si>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</si>
  <si>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</si>
  <si>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</si>
  <si>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</si>
  <si>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</si>
  <si>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</si>
  <si>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</si>
  <si>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</si>
  <si>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</si>
  <si>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</si>
  <si>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</si>
  <si>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</si>
  <si>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</si>
  <si>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</si>
  <si>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</si>
  <si>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</si>
  <si>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</si>
  <si>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</si>
  <si>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</si>
  <si>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</si>
  <si>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</si>
  <si>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</si>
  <si>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</si>
  <si>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</si>
  <si>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</si>
  <si>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</si>
  <si>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</si>
  <si>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</si>
  <si>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</si>
  <si>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</si>
  <si>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</si>
  <si>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</si>
  <si>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</si>
  <si>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</si>
  <si>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</si>
  <si>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</si>
  <si>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</si>
  <si>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</si>
  <si>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</si>
  <si>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</si>
  <si>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</si>
  <si>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</si>
  <si>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</si>
  <si>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</si>
  <si>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</si>
  <si>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</si>
  <si>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</si>
  <si>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</si>
  <si>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</si>
  <si>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</si>
  <si>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</si>
  <si>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</si>
  <si>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</si>
  <si>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</si>
  <si>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</si>
  <si>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</si>
  <si>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</si>
  <si>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</si>
  <si>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</si>
  <si>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</si>
  <si>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</si>
  <si>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</si>
  <si>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</si>
  <si>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</si>
  <si>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</si>
  <si>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</si>
  <si>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</si>
  <si>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</si>
  <si>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</si>
  <si>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</si>
  <si>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</si>
  <si>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</si>
  <si>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</si>
  <si>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</si>
  <si>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</si>
  <si>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</si>
  <si>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</si>
  <si>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</si>
  <si>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</si>
  <si>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</si>
  <si>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</si>
  <si>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</si>
  <si>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</si>
  <si>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</si>
  <si>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</si>
  <si>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</si>
  <si>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</si>
  <si>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</si>
  <si>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</si>
  <si>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</si>
  <si>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</si>
  <si>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</si>
  <si>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</si>
  <si>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</si>
  <si>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</si>
  <si>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</si>
  <si>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</si>
  <si>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</si>
  <si>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</si>
  <si>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</si>
  <si>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</si>
  <si>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</si>
  <si>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</si>
  <si>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</si>
  <si>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</si>
  <si>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</si>
  <si>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</si>
  <si>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</si>
  <si>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</si>
  <si>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</si>
  <si>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</si>
  <si>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</si>
  <si>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</si>
  <si>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</si>
  <si>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</si>
  <si>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</si>
  <si>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</si>
  <si>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</si>
  <si>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</si>
  <si>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</si>
  <si>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</si>
  <si>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</si>
  <si>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</si>
  <si>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</si>
  <si>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</si>
  <si>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</si>
  <si>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</si>
  <si>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</si>
  <si>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</si>
  <si>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</si>
  <si>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</si>
  <si>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</si>
  <si>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</si>
  <si>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</si>
  <si>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</si>
  <si>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</si>
  <si>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</si>
  <si>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</si>
  <si>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</si>
  <si>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</si>
  <si>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</si>
  <si>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</si>
  <si>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</si>
  <si>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</si>
  <si>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</si>
  <si>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</si>
  <si>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</si>
  <si>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</si>
  <si>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</si>
  <si>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</si>
  <si>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</si>
  <si>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</si>
  <si>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</si>
  <si>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</si>
  <si>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</si>
  <si>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</si>
  <si>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</si>
  <si>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</si>
  <si>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</si>
  <si>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</si>
  <si>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</si>
  <si>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</si>
  <si>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</si>
  <si>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</si>
  <si>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</si>
  <si>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</si>
  <si>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</si>
  <si>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</si>
  <si>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</si>
  <si>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</si>
  <si>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</si>
  <si>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</si>
  <si>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</si>
  <si>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</si>
  <si>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</si>
  <si>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</si>
  <si>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</si>
  <si>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</si>
  <si>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</si>
  <si>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</si>
  <si>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</si>
  <si>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</si>
  <si>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</si>
  <si>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</si>
  <si>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</si>
  <si>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</si>
  <si>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</si>
  <si>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</si>
  <si>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</si>
  <si>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</si>
  <si>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</si>
  <si>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</si>
  <si>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</si>
  <si>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</si>
  <si>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</si>
  <si>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</si>
  <si>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</si>
  <si>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</si>
  <si>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</si>
  <si>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</si>
  <si>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</si>
  <si>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</si>
  <si>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</si>
  <si>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</si>
  <si>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</si>
  <si>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</si>
  <si>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</si>
  <si>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</si>
  <si>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</si>
  <si>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</si>
  <si>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</si>
  <si>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</si>
  <si>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</si>
  <si>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</si>
  <si>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</si>
  <si>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</si>
  <si>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</si>
  <si>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</si>
  <si>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</si>
  <si>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</si>
  <si>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</si>
  <si>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</si>
  <si>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</si>
  <si>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</si>
  <si>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</si>
  <si>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</si>
  <si>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</si>
  <si>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</si>
  <si>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</si>
  <si>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</si>
  <si>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</si>
  <si>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</si>
  <si>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</si>
  <si>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</si>
  <si>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</si>
  <si>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</si>
  <si>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</si>
  <si>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</si>
  <si>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</si>
  <si>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</si>
  <si>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</si>
  <si>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</si>
  <si>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</si>
  <si>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</si>
  <si>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</si>
  <si>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</si>
  <si>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</si>
  <si>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</si>
  <si>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</si>
  <si>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</si>
  <si>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</si>
  <si>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</si>
  <si>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</si>
  <si>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</si>
  <si>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</si>
  <si>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</si>
  <si>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</si>
  <si>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</si>
  <si>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</si>
  <si>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</si>
  <si>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</si>
  <si>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</si>
  <si>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</si>
  <si>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</si>
  <si>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</si>
  <si>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</si>
  <si>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</si>
  <si>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</si>
  <si>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</si>
  <si>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</si>
  <si>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</si>
  <si>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</si>
  <si>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</si>
  <si>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</si>
  <si>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</si>
  <si>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</si>
  <si>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</si>
  <si>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</si>
  <si>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</si>
  <si>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</si>
  <si>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</si>
  <si>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</si>
  <si>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</si>
  <si>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</si>
  <si>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</si>
  <si>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</si>
  <si>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</si>
  <si>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</si>
  <si>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</si>
  <si>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</si>
  <si>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</si>
  <si>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</si>
  <si>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</si>
  <si>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</si>
  <si>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</si>
  <si>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</si>
  <si>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</si>
  <si>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</si>
  <si>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</si>
  <si>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</si>
  <si>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</si>
  <si>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</si>
  <si>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</si>
  <si>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</si>
  <si>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</si>
  <si>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</si>
  <si>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</si>
  <si>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</si>
  <si>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</si>
  <si>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</si>
  <si>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</si>
  <si>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</si>
  <si>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</si>
  <si>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</si>
  <si>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</si>
  <si>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</si>
  <si>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</si>
  <si>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</si>
  <si>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</si>
  <si>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</si>
  <si>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</si>
  <si>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</si>
  <si>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</si>
  <si>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</si>
  <si>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</si>
  <si>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</si>
  <si>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</si>
  <si>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</si>
  <si>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</si>
  <si>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</si>
  <si>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</si>
  <si>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</si>
  <si>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</si>
  <si>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</si>
  <si>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</si>
  <si>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</si>
  <si>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</si>
  <si>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</si>
  <si>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</si>
  <si>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</si>
  <si>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</si>
  <si>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</si>
  <si>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</si>
  <si>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</si>
  <si>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</si>
  <si>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</si>
  <si>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</si>
  <si>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</si>
  <si>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</si>
  <si>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</si>
  <si>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</si>
  <si>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</si>
  <si>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</si>
  <si>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</si>
  <si>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</si>
  <si>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</si>
  <si>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</si>
  <si>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</si>
  <si>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</si>
  <si>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</si>
  <si>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</si>
  <si>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</si>
  <si>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</si>
  <si>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</si>
  <si>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</si>
  <si>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</si>
  <si>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</si>
  <si>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</si>
  <si>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</si>
  <si>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</si>
  <si>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</si>
  <si>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</si>
  <si>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</si>
  <si>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</si>
  <si>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</si>
  <si>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</si>
  <si>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</si>
  <si>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</si>
  <si>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</si>
  <si>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</si>
  <si>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</si>
  <si>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</si>
  <si>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</si>
  <si>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</si>
  <si>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</si>
  <si>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</si>
  <si>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</si>
  <si>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</si>
  <si>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</si>
  <si>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</si>
  <si>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</si>
  <si>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</si>
  <si>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</si>
  <si>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</si>
  <si>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</si>
  <si>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</si>
  <si>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</si>
  <si>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</si>
  <si>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</si>
  <si>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</si>
  <si>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</si>
  <si>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</si>
  <si>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</si>
  <si>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</si>
  <si>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</si>
  <si>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</si>
  <si>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</si>
  <si>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</si>
  <si>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</si>
  <si>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</si>
  <si>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</si>
  <si>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</si>
  <si>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</si>
  <si>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</si>
  <si>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</si>
  <si>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</si>
  <si>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</si>
  <si>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</si>
  <si>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</si>
  <si>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</si>
  <si>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</si>
  <si>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</si>
  <si>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</si>
  <si>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</si>
  <si>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</si>
  <si>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</si>
  <si>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</si>
  <si>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</si>
  <si>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</si>
  <si>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</si>
  <si>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</si>
  <si>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</si>
  <si>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</si>
  <si>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</si>
  <si>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</si>
  <si>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</si>
  <si>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</si>
  <si>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</si>
  <si>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</si>
  <si>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</si>
  <si>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</si>
  <si>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</si>
  <si>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</si>
  <si>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</si>
  <si>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</si>
  <si>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</si>
  <si>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</si>
  <si>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</si>
  <si>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</si>
  <si>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</si>
  <si>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</si>
  <si>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</si>
  <si>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</si>
  <si>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</si>
  <si>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</si>
  <si>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</si>
  <si>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</si>
  <si>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</si>
  <si>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</si>
  <si>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</si>
  <si>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</si>
  <si>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</si>
  <si>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</si>
  <si>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</si>
  <si>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</si>
  <si>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</si>
  <si>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</si>
  <si>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</si>
  <si>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</si>
  <si>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</si>
  <si>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</si>
  <si>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</si>
  <si>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</si>
  <si>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</si>
  <si>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</si>
  <si>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</si>
  <si>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</si>
  <si>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</si>
  <si>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</si>
  <si>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</si>
  <si>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</si>
  <si>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</si>
  <si>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</si>
  <si>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</si>
  <si>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</si>
  <si>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</si>
  <si>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</si>
  <si>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</si>
  <si>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</si>
  <si>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</si>
  <si>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</si>
  <si>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</si>
  <si>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</si>
  <si>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</si>
  <si>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</si>
  <si>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</si>
  <si>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</si>
  <si>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</si>
  <si>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</si>
  <si>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</si>
  <si>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</si>
  <si>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</si>
  <si>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</si>
  <si>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</si>
  <si>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</si>
  <si>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</si>
  <si>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</si>
  <si>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</si>
  <si>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</si>
  <si>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</si>
  <si>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</si>
  <si>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</si>
  <si>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</si>
  <si>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</si>
  <si>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</si>
  <si>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</si>
  <si>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</si>
  <si>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</si>
  <si>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</si>
  <si>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</si>
  <si>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</si>
  <si>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</si>
  <si>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</si>
  <si>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</si>
  <si>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</si>
  <si>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</si>
  <si>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</si>
  <si>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</si>
  <si>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</si>
  <si>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</si>
  <si>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</si>
  <si>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</si>
  <si>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</si>
  <si>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</si>
  <si>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</si>
  <si>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</si>
  <si>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</si>
  <si>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</si>
  <si>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</si>
  <si>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</si>
  <si>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</si>
  <si>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</si>
  <si>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</si>
  <si>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</si>
  <si>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</si>
  <si>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</si>
  <si>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</si>
  <si>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</si>
  <si>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</si>
  <si>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</si>
  <si>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</si>
  <si>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</si>
  <si>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</si>
  <si>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</si>
  <si>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</si>
  <si>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</si>
  <si>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</si>
  <si>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</si>
  <si>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</si>
  <si>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</si>
  <si>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</si>
  <si>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</si>
  <si>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</si>
  <si>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</si>
  <si>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</si>
  <si>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</si>
  <si>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</si>
  <si>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</si>
  <si>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</si>
  <si>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</si>
  <si>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</si>
  <si>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</si>
  <si>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</si>
  <si>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</si>
  <si>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</si>
  <si>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</si>
  <si>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</si>
  <si>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</si>
  <si>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</si>
  <si>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</si>
  <si>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</si>
  <si>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</si>
  <si>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</si>
  <si>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</si>
  <si>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</si>
  <si>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</si>
  <si>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</si>
  <si>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</si>
  <si>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</si>
  <si>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</si>
  <si>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</si>
  <si>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</si>
  <si>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</si>
  <si>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</si>
  <si>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</si>
  <si>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</si>
  <si>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</si>
  <si>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</si>
  <si>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</si>
  <si>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</si>
  <si>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</si>
  <si>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</si>
  <si>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</si>
  <si>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</si>
  <si>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</si>
  <si>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</si>
  <si>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</si>
  <si>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</si>
  <si>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</si>
  <si>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</si>
  <si>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</si>
  <si>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</si>
  <si>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</si>
  <si>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</si>
  <si>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</si>
  <si>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</si>
  <si>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</si>
  <si>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</si>
  <si>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</si>
  <si>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</si>
  <si>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</si>
  <si>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</si>
  <si>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</si>
  <si>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</si>
  <si>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</si>
  <si>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</si>
  <si>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</si>
  <si>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</si>
  <si>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</si>
  <si>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</si>
  <si>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</si>
  <si>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</si>
  <si>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</si>
  <si>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</si>
  <si>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</si>
  <si>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</si>
  <si>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</si>
  <si>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</si>
  <si>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</si>
  <si>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</si>
  <si>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</si>
  <si>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</si>
  <si>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</si>
  <si>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</si>
  <si>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</si>
  <si>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</si>
  <si>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</si>
  <si>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</si>
  <si>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</si>
  <si>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</si>
  <si>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</si>
  <si>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</si>
  <si>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</si>
  <si>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</si>
  <si>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</si>
  <si>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</si>
  <si>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</si>
  <si>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</si>
  <si>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</si>
  <si>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</si>
  <si>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</si>
  <si>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</si>
  <si>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</si>
  <si>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</si>
  <si>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</si>
  <si>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</si>
  <si>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</si>
  <si>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</si>
  <si>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</si>
  <si>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</si>
  <si>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</si>
  <si>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</si>
  <si>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</si>
  <si>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</si>
  <si>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</si>
  <si>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</si>
  <si>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</si>
  <si>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</si>
  <si>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</si>
  <si>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</si>
  <si>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</si>
  <si>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</si>
  <si>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</si>
  <si>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</si>
  <si>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</si>
  <si>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</si>
  <si>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</si>
  <si>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</si>
  <si>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</si>
  <si>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</si>
  <si>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</si>
  <si>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</si>
  <si>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</si>
  <si>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</si>
  <si>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</si>
  <si>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</si>
  <si>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</si>
  <si>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</si>
  <si>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</si>
  <si>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</si>
  <si>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</si>
  <si>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</si>
  <si>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</si>
  <si>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</si>
  <si>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</si>
  <si>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</si>
  <si>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</si>
  <si>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</si>
  <si>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</si>
  <si>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</si>
  <si>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</si>
  <si>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</si>
  <si>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</si>
  <si>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</si>
  <si>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</si>
  <si>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</si>
  <si>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</si>
  <si>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</si>
  <si>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</si>
  <si>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</si>
  <si>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</si>
  <si>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</si>
  <si>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</si>
  <si>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</si>
  <si>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</si>
  <si>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</si>
  <si>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</si>
  <si>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</si>
  <si>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</si>
  <si>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</si>
  <si>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</si>
  <si>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</si>
  <si>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</si>
  <si>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</si>
  <si>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</si>
  <si>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</si>
  <si>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</si>
  <si>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</si>
  <si>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</si>
  <si>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</si>
  <si>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</si>
  <si>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</si>
  <si>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</si>
  <si>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</si>
  <si>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</si>
  <si>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</si>
  <si>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</si>
  <si>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</si>
  <si>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</si>
  <si>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</si>
  <si>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</si>
  <si>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</si>
  <si>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</si>
  <si>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</si>
  <si>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</si>
  <si>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</si>
  <si>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</si>
  <si>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</si>
  <si>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</si>
  <si>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</si>
  <si>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</si>
  <si>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</si>
  <si>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</si>
  <si>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</si>
  <si>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</si>
  <si>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</si>
  <si>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</si>
  <si>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</si>
  <si>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</si>
  <si>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</si>
  <si>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</si>
  <si>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</si>
  <si>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</si>
  <si>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</si>
  <si>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</si>
  <si>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</si>
  <si>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</si>
  <si>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</si>
  <si>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</si>
  <si>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</si>
  <si>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</si>
  <si>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</si>
  <si>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</si>
  <si>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</si>
  <si>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</si>
  <si>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</si>
  <si>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</si>
  <si>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</si>
  <si>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</si>
  <si>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</si>
  <si>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</si>
  <si>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</si>
  <si>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</si>
  <si>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</si>
  <si>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</si>
  <si>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</si>
  <si>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</si>
  <si>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</si>
  <si>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</si>
  <si>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</si>
  <si>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</si>
  <si>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</si>
  <si>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</si>
  <si>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</si>
  <si>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</si>
  <si>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</si>
  <si>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</si>
  <si>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</si>
  <si>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</si>
  <si>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</si>
  <si>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</si>
  <si>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</si>
  <si>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</si>
  <si>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</si>
  <si>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</si>
  <si>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</si>
  <si>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</si>
  <si>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</si>
  <si>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</si>
  <si>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</si>
  <si>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</si>
  <si>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</si>
  <si>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</si>
  <si>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</si>
  <si>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</si>
  <si>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</si>
  <si>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</si>
  <si>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</si>
  <si>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</si>
  <si>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</si>
  <si>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</si>
  <si>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</si>
  <si>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</si>
  <si>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</si>
  <si>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</si>
  <si>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</si>
  <si>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</si>
  <si>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</si>
  <si>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</si>
  <si>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</si>
  <si>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</si>
  <si>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</si>
  <si>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</si>
  <si>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</si>
  <si>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</si>
  <si>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</si>
  <si>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</si>
  <si>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</si>
  <si>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</si>
  <si>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</si>
  <si>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</si>
  <si>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</si>
  <si>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</si>
  <si>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</si>
  <si>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</si>
  <si>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</si>
  <si>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</si>
  <si>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</si>
  <si>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</si>
  <si>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</si>
  <si>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</si>
  <si>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</si>
  <si>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</si>
  <si>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</si>
  <si>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</si>
  <si>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</si>
  <si>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</si>
  <si>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</si>
  <si>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</si>
  <si>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</si>
  <si>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</si>
  <si>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</si>
  <si>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</si>
  <si>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</si>
  <si>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</si>
  <si>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</si>
  <si>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</si>
  <si>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</si>
  <si>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</si>
  <si>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</si>
  <si>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</si>
  <si>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</si>
  <si>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</si>
  <si>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</si>
  <si>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</si>
  <si>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</si>
  <si>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</si>
  <si>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</si>
  <si>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</si>
  <si>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</si>
  <si>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</si>
  <si>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</si>
  <si>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</si>
  <si>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</si>
  <si>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</si>
  <si>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</si>
  <si>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</si>
  <si>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</si>
  <si>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</si>
  <si>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</si>
  <si>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</si>
  <si>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</si>
  <si>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</si>
  <si>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</si>
  <si>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</si>
  <si>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</si>
  <si>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</si>
  <si>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</si>
  <si>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</si>
  <si>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</si>
  <si>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</si>
  <si>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</si>
  <si>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</si>
  <si>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</si>
  <si>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</si>
  <si>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</si>
  <si>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</si>
  <si>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</si>
  <si>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</si>
  <si>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</si>
  <si>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</si>
  <si>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</si>
  <si>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</si>
  <si>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</si>
  <si>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</si>
  <si>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</si>
  <si>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</si>
  <si>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</si>
  <si>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</si>
  <si>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</si>
  <si>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</si>
  <si>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</si>
  <si>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</si>
  <si>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</si>
  <si>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</si>
  <si>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</si>
  <si>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</si>
  <si>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</si>
  <si>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</si>
  <si>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</si>
  <si>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</si>
  <si>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</si>
  <si>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</si>
  <si>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</si>
  <si>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</si>
  <si>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</si>
  <si>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</si>
  <si>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</si>
  <si>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</si>
  <si>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</si>
  <si>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</si>
  <si>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</si>
  <si>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</si>
  <si>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</si>
  <si>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</si>
  <si>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</si>
  <si>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</si>
  <si>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</si>
  <si>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</si>
  <si>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</si>
  <si>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</si>
  <si>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</si>
  <si>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</si>
  <si>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</si>
  <si>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</si>
  <si>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</si>
  <si>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</si>
  <si>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</si>
  <si>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</si>
  <si>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</si>
  <si>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</si>
  <si>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</si>
  <si>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</si>
  <si>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</si>
  <si>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</si>
  <si>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</si>
  <si>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</si>
  <si>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</si>
  <si>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</si>
  <si>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</si>
  <si>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</si>
  <si>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</si>
  <si>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</si>
  <si>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</si>
  <si>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</si>
  <si>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</si>
  <si>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</si>
  <si>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</si>
  <si>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</si>
  <si>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</si>
  <si>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</si>
  <si>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</si>
  <si>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</si>
  <si>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</si>
  <si>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</si>
  <si>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</si>
  <si>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</si>
  <si>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</si>
  <si>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</si>
  <si>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</si>
  <si>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</si>
  <si>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</si>
  <si>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</si>
  <si>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</si>
  <si>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</si>
  <si>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</si>
  <si>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</si>
  <si>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</si>
  <si>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</si>
  <si>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</si>
  <si>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</si>
  <si>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</si>
  <si>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</si>
  <si>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</si>
  <si>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</si>
  <si>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</si>
  <si>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</si>
  <si>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</si>
  <si>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</si>
  <si>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</si>
  <si>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</si>
  <si>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</si>
  <si>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</si>
  <si>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</si>
  <si>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</si>
  <si>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</si>
  <si>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</si>
  <si>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</si>
  <si>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</si>
  <si>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</si>
  <si>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</si>
  <si>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</si>
  <si>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</si>
  <si>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</si>
  <si>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</si>
  <si>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</si>
  <si>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</si>
  <si>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</si>
  <si>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</si>
  <si>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</si>
  <si>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</si>
  <si>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</si>
  <si>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</si>
  <si>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</si>
  <si>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</si>
  <si>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</si>
  <si>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</si>
  <si>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</si>
  <si>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</si>
  <si>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</si>
  <si>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</si>
  <si>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</si>
  <si>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</si>
  <si>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</si>
  <si>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</si>
  <si>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</si>
  <si>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</si>
  <si>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</si>
  <si>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</si>
  <si>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</si>
  <si>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</si>
  <si>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</si>
  <si>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</si>
  <si>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</si>
  <si>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</si>
  <si>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</si>
  <si>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</si>
  <si>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</si>
  <si>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</si>
  <si>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</si>
  <si>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</si>
  <si>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</si>
  <si>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</si>
  <si>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</si>
  <si>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</si>
  <si>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</si>
  <si>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</si>
  <si>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</si>
  <si>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</si>
  <si>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</si>
  <si>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</si>
  <si>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</si>
  <si>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</si>
  <si>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</si>
  <si>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</si>
  <si>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</si>
  <si>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</si>
  <si>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</si>
  <si>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</si>
  <si>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</si>
  <si>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</si>
  <si>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</si>
  <si>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</si>
  <si>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</si>
  <si>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</si>
  <si>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</si>
  <si>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</si>
  <si>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</si>
  <si>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</si>
  <si>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</si>
  <si>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</si>
  <si>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</si>
  <si>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</si>
  <si>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</si>
  <si>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</si>
  <si>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</si>
  <si>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</si>
  <si>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</si>
  <si>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</si>
  <si>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</si>
  <si>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</si>
  <si>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</si>
  <si>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</si>
  <si>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</si>
  <si>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</si>
  <si>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</si>
  <si>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</si>
  <si>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</si>
  <si>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</si>
  <si>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</si>
  <si>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</si>
  <si>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</si>
  <si>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</si>
  <si>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</si>
  <si>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</si>
  <si>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</si>
  <si>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</si>
  <si>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</si>
  <si>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</si>
  <si>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</si>
  <si>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</si>
  <si>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</si>
  <si>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</si>
  <si>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</si>
  <si>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</si>
  <si>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</si>
  <si>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</si>
  <si>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</si>
  <si>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</si>
  <si>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</si>
  <si>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</si>
  <si>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</si>
  <si>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</si>
  <si>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</si>
  <si>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</si>
  <si>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</si>
  <si>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</si>
  <si>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</si>
  <si>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</si>
  <si>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</si>
  <si>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</si>
  <si>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</si>
  <si>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</si>
  <si>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</si>
  <si>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</si>
  <si>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</si>
  <si>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</si>
  <si>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</si>
  <si>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</si>
  <si>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</si>
  <si>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</si>
  <si>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</si>
  <si>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</si>
  <si>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</si>
  <si>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</si>
  <si>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</si>
  <si>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</si>
  <si>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</si>
  <si>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</si>
  <si>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</si>
  <si>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</si>
  <si>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</si>
  <si>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</si>
  <si>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</si>
  <si>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</si>
  <si>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</si>
  <si>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</si>
  <si>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</si>
  <si>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</si>
  <si>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</si>
  <si>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</si>
  <si>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</si>
  <si>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</si>
  <si>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</si>
  <si>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</si>
  <si>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</si>
  <si>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</si>
  <si>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</si>
  <si>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</si>
  <si>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</si>
  <si>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</si>
  <si>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</si>
  <si>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</si>
  <si>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</si>
  <si>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</si>
  <si>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</si>
  <si>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</si>
  <si>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</si>
  <si>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</si>
  <si>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</si>
  <si>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</si>
  <si>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</si>
  <si>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</si>
  <si>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</si>
  <si>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</si>
  <si>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</si>
  <si>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</si>
  <si>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</si>
  <si>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</si>
  <si>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</si>
  <si>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</si>
  <si>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</si>
  <si>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</si>
  <si>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</si>
  <si>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</si>
  <si>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</si>
  <si>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</si>
  <si>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</si>
  <si>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</si>
  <si>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</si>
  <si>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</si>
  <si>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</si>
  <si>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</si>
  <si>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</si>
  <si>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</si>
  <si>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</si>
  <si>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</si>
  <si>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</si>
  <si>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</si>
  <si>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</si>
  <si>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</si>
  <si>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</si>
  <si>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</si>
  <si>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</si>
  <si>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</si>
  <si>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</si>
  <si>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</si>
  <si>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</si>
  <si>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</si>
  <si>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</si>
  <si>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</si>
  <si>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</si>
  <si>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</si>
  <si>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</si>
  <si>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</si>
  <si>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</si>
  <si>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</si>
  <si>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</si>
  <si>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</si>
  <si>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</si>
  <si>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</si>
  <si>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</si>
  <si>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</si>
  <si>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</si>
  <si>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</si>
  <si>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</si>
  <si>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</si>
  <si>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</si>
  <si>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</si>
  <si>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</si>
  <si>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</si>
  <si>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</si>
  <si>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</si>
  <si>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</si>
  <si>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</si>
  <si>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</si>
  <si>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</si>
  <si>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</si>
  <si>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</si>
  <si>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</si>
  <si>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</si>
  <si>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</si>
  <si>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</si>
  <si>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</si>
  <si>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</si>
  <si>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</si>
  <si>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</si>
  <si>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</si>
  <si>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</si>
  <si>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</si>
  <si>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</si>
  <si>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</si>
  <si>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</si>
  <si>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</si>
  <si>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</si>
  <si>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</si>
  <si>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</si>
  <si>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</si>
  <si>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</si>
  <si>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</si>
  <si>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</si>
  <si>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</si>
  <si>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</si>
  <si>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</si>
  <si>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</si>
  <si>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</si>
  <si>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</si>
  <si>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</si>
  <si>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</si>
  <si>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</si>
  <si>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</si>
  <si>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</si>
  <si>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</si>
  <si>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</si>
  <si>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</si>
  <si>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</si>
  <si>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</si>
  <si>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</si>
  <si>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</si>
  <si>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</si>
  <si>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</si>
  <si>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</si>
  <si>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</si>
  <si>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</si>
  <si>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</si>
  <si>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</si>
  <si>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</si>
  <si>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</si>
  <si>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</si>
  <si>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</si>
  <si>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</si>
  <si>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</si>
  <si>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</si>
  <si>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</si>
  <si>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</si>
  <si>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</si>
  <si>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</si>
  <si>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</si>
  <si>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</si>
  <si>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</si>
  <si>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</si>
  <si>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</si>
  <si>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</si>
  <si>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</si>
  <si>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</si>
  <si>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</si>
  <si>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</si>
  <si>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</si>
  <si>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</si>
  <si>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</si>
  <si>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</si>
  <si>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</si>
  <si>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</si>
  <si>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</si>
  <si>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</si>
  <si>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</si>
  <si>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</si>
  <si>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</si>
  <si>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</si>
  <si>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</si>
  <si>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</si>
  <si>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</si>
  <si>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</si>
  <si>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</si>
  <si>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</si>
  <si>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</si>
  <si>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</si>
  <si>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</si>
  <si>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</si>
  <si>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</si>
  <si>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</si>
  <si>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</si>
  <si>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</si>
  <si>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</si>
  <si>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</si>
  <si>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</si>
  <si>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</si>
  <si>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</si>
  <si>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</si>
  <si>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</si>
  <si>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</si>
  <si>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</si>
  <si>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</si>
  <si>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</si>
  <si>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</si>
  <si>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</si>
  <si>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</si>
  <si>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</si>
  <si>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</si>
  <si>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</si>
  <si>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</si>
  <si>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</si>
  <si>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</si>
  <si>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</si>
  <si>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</si>
  <si>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</si>
  <si>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</si>
  <si>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</si>
  <si>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</si>
  <si>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</si>
  <si>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</si>
  <si>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</si>
  <si>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</si>
  <si>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</si>
  <si>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</si>
  <si>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</si>
  <si>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</si>
  <si>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</si>
  <si>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</si>
  <si>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</si>
  <si>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</si>
  <si>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</si>
  <si>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</si>
  <si>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</si>
  <si>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</si>
  <si>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</si>
  <si>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</si>
  <si>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</si>
  <si>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</si>
  <si>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</si>
  <si>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</si>
  <si>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</si>
  <si>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</si>
  <si>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</si>
  <si>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</si>
  <si>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</si>
  <si>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</si>
  <si>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</si>
  <si>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</si>
  <si>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</si>
  <si>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</si>
  <si>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</si>
  <si>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</si>
  <si>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</si>
  <si>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</si>
  <si>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</si>
  <si>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</si>
  <si>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</si>
  <si>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</si>
  <si>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</si>
  <si>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</si>
  <si>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</si>
  <si>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</si>
  <si>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</si>
  <si>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</si>
  <si>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</si>
  <si>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</si>
  <si>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</si>
  <si>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</si>
  <si>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</si>
  <si>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</si>
  <si>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</si>
  <si>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</si>
  <si>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</si>
  <si>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</si>
  <si>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</si>
  <si>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</si>
  <si>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</si>
  <si>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</si>
  <si>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</si>
  <si>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</si>
  <si>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</si>
  <si>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</si>
  <si>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</si>
  <si>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</si>
  <si>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</si>
  <si>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</si>
  <si>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</si>
  <si>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</si>
  <si>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</si>
  <si>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</si>
  <si>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</si>
  <si>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</si>
  <si>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</si>
  <si>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</si>
  <si>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</si>
  <si>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</si>
  <si>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</si>
  <si>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</si>
  <si>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</si>
  <si>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</si>
  <si>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</si>
  <si>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</si>
  <si>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</si>
  <si>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</si>
  <si>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</si>
  <si>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</si>
  <si>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</si>
  <si>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</si>
  <si>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</si>
  <si>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</si>
  <si>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</si>
  <si>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</si>
  <si>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</si>
  <si>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</si>
  <si>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</si>
  <si>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</si>
  <si>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</si>
  <si>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</si>
  <si>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</si>
  <si>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</si>
  <si>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</si>
  <si>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</si>
  <si>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</si>
  <si>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</si>
  <si>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</si>
  <si>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</si>
  <si>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</si>
  <si>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</si>
  <si>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</si>
  <si>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</si>
  <si>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</si>
  <si>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</si>
  <si>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</si>
  <si>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</si>
  <si>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</si>
  <si>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</si>
  <si>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</si>
  <si>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</si>
  <si>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</si>
  <si>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</si>
  <si>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</si>
  <si>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</si>
  <si>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</si>
  <si>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</si>
  <si>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</si>
  <si>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</si>
  <si>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</si>
  <si>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</si>
  <si>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</si>
  <si>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</si>
  <si>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</si>
  <si>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</si>
  <si>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</si>
  <si>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</si>
  <si>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</si>
  <si>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</si>
  <si>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</si>
  <si>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</si>
  <si>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</si>
  <si>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</si>
  <si>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</si>
  <si>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</si>
  <si>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</si>
  <si>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</si>
  <si>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</si>
  <si>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</si>
  <si>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</si>
  <si>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</si>
  <si>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</si>
  <si>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</si>
  <si>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</si>
  <si>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</si>
  <si>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</si>
  <si>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</si>
  <si>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</si>
  <si>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</si>
  <si>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</si>
  <si>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</si>
  <si>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</si>
  <si>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</si>
  <si>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</si>
  <si>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</si>
  <si>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</si>
  <si>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</si>
  <si>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</si>
  <si>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</si>
  <si>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</si>
  <si>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</si>
  <si>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</si>
  <si>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</si>
  <si>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</si>
  <si>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</si>
  <si>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</si>
  <si>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</si>
  <si>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</si>
  <si>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</si>
  <si>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</si>
  <si>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</si>
  <si>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</si>
  <si>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</si>
  <si>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</si>
  <si>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</si>
  <si>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</si>
  <si>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</si>
  <si>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</si>
  <si>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</si>
  <si>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</si>
  <si>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</si>
  <si>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</si>
  <si>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</si>
  <si>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</si>
  <si>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</si>
  <si>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</si>
  <si>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</si>
  <si>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</si>
  <si>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</si>
  <si>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</si>
  <si>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</si>
  <si>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</si>
  <si>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</si>
  <si>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</si>
  <si>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</si>
  <si>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</si>
  <si>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</si>
  <si>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</si>
  <si>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</si>
  <si>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</si>
  <si>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</si>
  <si>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</si>
  <si>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</si>
  <si>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</si>
  <si>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</si>
  <si>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</si>
  <si>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</si>
  <si>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</si>
  <si>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</si>
  <si>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</si>
  <si>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</si>
  <si>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</si>
  <si>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</si>
  <si>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</si>
  <si>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</si>
  <si>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</si>
  <si>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</si>
  <si>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</si>
  <si>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</si>
  <si>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</si>
  <si>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</si>
  <si>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</si>
  <si>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</si>
  <si>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</si>
  <si>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</si>
  <si>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</si>
  <si>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</si>
  <si>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</si>
  <si>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</si>
  <si>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</si>
  <si>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</si>
  <si>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</si>
  <si>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</si>
  <si>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</si>
  <si>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</si>
  <si>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</si>
  <si>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</si>
  <si>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</si>
  <si>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</si>
  <si>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</si>
  <si>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</si>
  <si>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</si>
  <si>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</si>
  <si>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</si>
  <si>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</si>
  <si>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</si>
  <si>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</si>
  <si>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</si>
  <si>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</si>
  <si>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</si>
  <si>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</si>
  <si>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</si>
  <si>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</si>
  <si>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</si>
  <si>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</si>
  <si>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</si>
  <si>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</si>
  <si>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</si>
  <si>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</si>
  <si>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</si>
  <si>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</si>
  <si>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</si>
  <si>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</si>
  <si>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</si>
  <si>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</si>
  <si>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</si>
  <si>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</si>
  <si>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</si>
  <si>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</si>
  <si>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</si>
  <si>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</si>
  <si>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</si>
  <si>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</si>
  <si>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</si>
  <si>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</si>
  <si>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</si>
  <si>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</si>
  <si>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</si>
  <si>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</si>
  <si>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</si>
  <si>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</si>
  <si>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</si>
  <si>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</si>
  <si>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</si>
  <si>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</si>
  <si>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</si>
  <si>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</si>
  <si>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</si>
  <si>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</si>
  <si>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</si>
  <si>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</si>
  <si>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</si>
  <si>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</si>
  <si>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</si>
  <si>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</si>
  <si>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</si>
  <si>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</si>
  <si>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</si>
  <si>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</si>
  <si>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</si>
  <si>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</si>
  <si>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</si>
  <si>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</si>
  <si>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</si>
  <si>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</si>
  <si>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</si>
  <si>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</si>
  <si>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</si>
  <si>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</si>
  <si>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</si>
  <si>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</si>
  <si>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</si>
  <si>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</si>
  <si>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</si>
  <si>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</si>
  <si>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</si>
  <si>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</si>
  <si>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</si>
  <si>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</si>
  <si>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</si>
  <si>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</si>
  <si>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</si>
  <si>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</si>
  <si>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</si>
  <si>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</si>
  <si>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</si>
  <si>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</si>
  <si>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</si>
  <si>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</si>
  <si>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</si>
  <si>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</si>
  <si>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</si>
  <si>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</si>
  <si>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</si>
  <si>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</si>
  <si>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</si>
  <si>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</si>
  <si>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</si>
  <si>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</si>
  <si>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</si>
  <si>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</si>
  <si>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</si>
  <si>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</si>
  <si>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</si>
  <si>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</si>
  <si>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</si>
  <si>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</si>
  <si>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</si>
  <si>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</si>
  <si>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</si>
  <si>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</si>
  <si>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</si>
  <si>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</si>
  <si>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</si>
  <si>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</si>
  <si>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</si>
  <si>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</si>
  <si>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</si>
  <si>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</si>
  <si>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</si>
  <si>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</si>
  <si>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</si>
  <si>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</si>
  <si>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</si>
  <si>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</si>
  <si>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</si>
  <si>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</si>
  <si>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</si>
  <si>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</si>
  <si>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</si>
  <si>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</si>
  <si>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</si>
  <si>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</si>
  <si>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</si>
  <si>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</si>
  <si>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</si>
  <si>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</si>
  <si>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</si>
  <si>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</si>
  <si>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</si>
  <si>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</si>
  <si>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</si>
  <si>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</si>
  <si>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</si>
  <si>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</si>
  <si>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</si>
  <si>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</si>
  <si>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</si>
  <si>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</si>
  <si>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</si>
  <si>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</si>
  <si>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</si>
  <si>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</si>
  <si>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</si>
  <si>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</si>
  <si>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</si>
  <si>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</si>
  <si>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</si>
  <si>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</si>
  <si>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</si>
  <si>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</si>
  <si>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</si>
  <si>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</si>
  <si>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</si>
  <si>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</si>
  <si>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</si>
  <si>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</si>
  <si>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</si>
  <si>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</si>
  <si>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</si>
  <si>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</si>
  <si>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</si>
  <si>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</si>
  <si>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</si>
  <si>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</si>
  <si>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</si>
  <si>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</si>
  <si>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</si>
  <si>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</si>
  <si>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</si>
  <si>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</si>
  <si>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</si>
  <si>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</si>
  <si>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</si>
  <si>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</si>
  <si>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</si>
  <si>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</si>
  <si>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</si>
  <si>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</si>
  <si>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</si>
  <si>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</si>
  <si>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</si>
  <si>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</si>
  <si>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</si>
  <si>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</si>
  <si>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</si>
  <si>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</si>
  <si>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</si>
  <si>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</si>
  <si>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</si>
  <si>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</si>
  <si>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</si>
  <si>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</si>
  <si>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</si>
  <si>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</si>
  <si>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</si>
  <si>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</si>
  <si>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</si>
  <si>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</si>
  <si>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</si>
  <si>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</si>
  <si>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</si>
  <si>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</si>
  <si>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</si>
  <si>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</si>
  <si>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</si>
  <si>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</si>
  <si>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</si>
  <si>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</si>
  <si>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</si>
  <si>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</si>
  <si>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</si>
  <si>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</si>
  <si>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</si>
  <si>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</si>
  <si>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</si>
  <si>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</si>
  <si>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</si>
  <si>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</si>
  <si>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</si>
  <si>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</si>
  <si>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</si>
  <si>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</si>
  <si>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</si>
  <si>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</si>
  <si>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</si>
  <si>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</si>
  <si>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</si>
  <si>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</si>
  <si>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</si>
  <si>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</si>
  <si>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</si>
  <si>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</si>
  <si>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</si>
  <si>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</si>
  <si>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</si>
  <si>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</si>
  <si>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</si>
  <si>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</si>
  <si>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</si>
  <si>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</si>
  <si>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</si>
  <si>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</si>
  <si>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</si>
  <si>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</si>
  <si>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</si>
  <si>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</si>
  <si>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</si>
  <si>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</si>
  <si>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</si>
  <si>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</si>
  <si>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</si>
  <si>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</si>
  <si>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</si>
  <si>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</si>
  <si>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</si>
  <si>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</si>
  <si>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</si>
  <si>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</si>
  <si>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</si>
  <si>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</si>
  <si>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</si>
  <si>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</si>
  <si>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</si>
  <si>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</si>
  <si>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</si>
  <si>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</si>
  <si>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</si>
  <si>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</si>
  <si>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</si>
  <si>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</si>
  <si>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</si>
  <si>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</si>
  <si>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</si>
  <si>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</si>
  <si>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</si>
  <si>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</si>
  <si>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</si>
  <si>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</si>
  <si>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</si>
  <si>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</si>
  <si>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</si>
  <si>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</si>
  <si>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</si>
  <si>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</si>
  <si>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</si>
  <si>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</si>
  <si>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</si>
  <si>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</si>
  <si>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</si>
  <si>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</si>
  <si>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</si>
  <si>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</si>
  <si>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</si>
  <si>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</si>
  <si>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</si>
  <si>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</si>
  <si>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</si>
  <si>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</si>
  <si>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</si>
  <si>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</si>
  <si>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</si>
  <si>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</si>
  <si>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</si>
  <si>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</si>
  <si>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</si>
  <si>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</si>
  <si>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</si>
  <si>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</si>
  <si>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</si>
  <si>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</si>
  <si>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</si>
  <si>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</si>
  <si>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</si>
  <si>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</si>
  <si>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</si>
  <si>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</si>
  <si>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</si>
  <si>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</si>
  <si>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</si>
  <si>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</si>
  <si>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</si>
  <si>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</si>
  <si>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</si>
  <si>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</si>
  <si>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</si>
  <si>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</si>
  <si>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</si>
  <si>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</si>
  <si>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</si>
  <si>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</si>
  <si>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</si>
  <si>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</si>
  <si>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</si>
  <si>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</si>
  <si>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</si>
  <si>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</si>
  <si>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</si>
  <si>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</si>
  <si>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</si>
  <si>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</si>
  <si>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</si>
  <si>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</si>
  <si>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</si>
  <si>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</si>
  <si>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</si>
  <si>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</si>
  <si>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</si>
  <si>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</si>
  <si>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</si>
  <si>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</si>
  <si>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</si>
  <si>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</si>
  <si>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</si>
  <si>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</si>
  <si>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</si>
  <si>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</si>
  <si>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</si>
  <si>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</si>
  <si>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</si>
  <si>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</si>
  <si>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</si>
  <si>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</si>
  <si>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</si>
  <si>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</si>
  <si>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</si>
  <si>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</si>
  <si>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</si>
  <si>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</si>
  <si>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</si>
  <si>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</si>
  <si>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</si>
  <si>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</si>
  <si>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</si>
  <si>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</si>
  <si>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</si>
  <si>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</si>
  <si>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</si>
  <si>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</si>
  <si>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</si>
  <si>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</si>
  <si>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</si>
  <si>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</si>
  <si>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</si>
  <si>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</si>
  <si>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</si>
  <si>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</si>
  <si>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</si>
  <si>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</si>
  <si>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</si>
  <si>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</si>
  <si>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</si>
  <si>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</si>
  <si>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</si>
  <si>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</si>
  <si>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</si>
  <si>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</si>
  <si>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</si>
  <si>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</si>
  <si>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</si>
  <si>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</si>
  <si>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</si>
  <si>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</si>
  <si>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</si>
  <si>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</si>
  <si>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</si>
  <si>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</si>
  <si>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</si>
  <si>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</si>
  <si>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</si>
  <si>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</si>
  <si>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</si>
  <si>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</si>
  <si>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</si>
  <si>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</si>
  <si>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</si>
  <si>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</si>
  <si>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</si>
  <si>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</si>
  <si>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</si>
  <si>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</si>
  <si>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</si>
  <si>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</si>
  <si>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</si>
  <si>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</si>
  <si>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</si>
  <si>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</si>
  <si>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</si>
  <si>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</si>
  <si>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</si>
  <si>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</si>
  <si>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</si>
  <si>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</si>
  <si>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</si>
  <si>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</si>
  <si>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</si>
  <si>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</si>
  <si>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</si>
  <si>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</si>
  <si>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</si>
  <si>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</si>
  <si>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</si>
  <si>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</si>
  <si>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</si>
  <si>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</si>
  <si>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</si>
  <si>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</si>
  <si>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</si>
  <si>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</si>
  <si>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</si>
  <si>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</si>
  <si>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</si>
  <si>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</si>
  <si>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</si>
  <si>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</si>
  <si>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</si>
  <si>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</si>
  <si>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</si>
  <si>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</si>
  <si>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</si>
  <si>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</si>
  <si>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</si>
  <si>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</si>
  <si>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</si>
  <si>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</si>
  <si>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</si>
  <si>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</si>
  <si>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</si>
  <si>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</si>
  <si>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</si>
  <si>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</si>
  <si>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</si>
  <si>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</si>
  <si>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</si>
  <si>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</si>
  <si>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</si>
  <si>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</si>
  <si>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</si>
  <si>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</si>
  <si>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</si>
  <si>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</si>
  <si>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</si>
  <si>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</si>
  <si>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</si>
  <si>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</si>
  <si>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</si>
  <si>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</si>
  <si>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</si>
  <si>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</si>
  <si>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</si>
  <si>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</si>
  <si>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</si>
  <si>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</si>
  <si>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</si>
  <si>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</si>
  <si>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</si>
  <si>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</si>
  <si>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</si>
  <si>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</si>
  <si>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</si>
  <si>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</si>
  <si>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</si>
  <si>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</si>
  <si>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</si>
  <si>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</si>
  <si>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</si>
  <si>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</si>
  <si>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</si>
  <si>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</si>
  <si>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</si>
  <si>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</si>
  <si>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</si>
  <si>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</si>
  <si>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</si>
  <si>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</si>
  <si>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</si>
  <si>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</si>
  <si>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</si>
  <si>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</si>
  <si>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</si>
  <si>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</si>
  <si>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</si>
  <si>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</si>
  <si>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</si>
  <si>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</si>
  <si>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</si>
  <si>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</si>
  <si>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</si>
  <si>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</si>
  <si>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</si>
  <si>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</si>
  <si>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</si>
  <si>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</si>
  <si>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</si>
  <si>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</si>
  <si>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</si>
  <si>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</si>
  <si>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</si>
  <si>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</si>
  <si>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</si>
  <si>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</si>
  <si>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</si>
  <si>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</si>
  <si>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</si>
  <si>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</si>
  <si>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</si>
  <si>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</si>
  <si>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</si>
  <si>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</si>
  <si>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</si>
  <si>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</si>
  <si>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</si>
  <si>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</si>
  <si>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</si>
  <si>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</si>
  <si>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</si>
  <si>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</si>
  <si>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</si>
  <si>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</si>
  <si>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</si>
  <si>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</si>
  <si>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</si>
  <si>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</si>
  <si>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</si>
  <si>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</si>
  <si>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</si>
  <si>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</si>
  <si>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</si>
  <si>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</si>
  <si>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</si>
  <si>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</si>
  <si>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</si>
  <si>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</si>
  <si>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</si>
  <si>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</si>
  <si>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</si>
  <si>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</si>
  <si>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</si>
  <si>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</si>
  <si>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</si>
  <si>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</si>
  <si>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</si>
  <si>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</si>
  <si>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</si>
  <si>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</si>
  <si>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</si>
  <si>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</si>
  <si>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</si>
  <si>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</si>
  <si>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</si>
  <si>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</si>
  <si>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</si>
  <si>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</si>
  <si>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</si>
  <si>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</si>
  <si>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</si>
  <si>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</si>
  <si>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</si>
  <si>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</si>
  <si>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</si>
  <si>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</si>
  <si>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</si>
  <si>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</si>
  <si>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</si>
  <si>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</si>
  <si>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</si>
  <si>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</si>
  <si>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</si>
  <si>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</si>
  <si>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</si>
  <si>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</si>
  <si>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</si>
  <si>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</si>
  <si>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</si>
  <si>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</si>
  <si>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</si>
  <si>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</si>
  <si>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</si>
  <si>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</si>
  <si>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</si>
  <si>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</si>
  <si>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</si>
  <si>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</si>
  <si>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</si>
  <si>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</si>
  <si>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</si>
  <si>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</si>
  <si>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</si>
  <si>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</si>
  <si>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</si>
  <si>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</si>
  <si>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</si>
  <si>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</si>
  <si>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</si>
  <si>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</si>
  <si>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</si>
  <si>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</si>
  <si>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</si>
  <si>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</si>
  <si>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</si>
  <si>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</si>
  <si>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</si>
  <si>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</si>
  <si>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</si>
  <si>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</si>
  <si>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</si>
  <si>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</si>
  <si>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</si>
  <si>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</si>
  <si>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</si>
  <si>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</si>
  <si>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</si>
  <si>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</si>
  <si>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</si>
  <si>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</si>
  <si>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</si>
  <si>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</si>
  <si>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</si>
  <si>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</si>
  <si>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</si>
  <si>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</si>
  <si>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</si>
  <si>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</si>
  <si>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</si>
  <si>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</si>
  <si>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</si>
  <si>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</si>
  <si>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</si>
  <si>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</si>
  <si>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</si>
  <si>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</si>
  <si>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</si>
  <si>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</si>
  <si>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</si>
  <si>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</si>
  <si>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</si>
  <si>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</si>
  <si>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</si>
  <si>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</si>
  <si>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</si>
  <si>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</si>
  <si>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</si>
  <si>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</si>
  <si>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</si>
  <si>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</si>
  <si>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</si>
  <si>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</si>
  <si>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</si>
  <si>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</si>
  <si>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</si>
  <si>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</si>
  <si>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</si>
  <si>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</si>
  <si>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</si>
  <si>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</si>
  <si>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</si>
  <si>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</si>
  <si>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</si>
  <si>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</si>
  <si>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</si>
  <si>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</si>
  <si>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</si>
  <si>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</si>
  <si>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</si>
  <si>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</si>
  <si>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</si>
  <si>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</si>
  <si>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</si>
  <si>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</si>
  <si>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</si>
  <si>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</si>
  <si>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</si>
  <si>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</si>
  <si>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</si>
  <si>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</si>
  <si>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</si>
  <si>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</si>
  <si>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</si>
  <si>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</si>
  <si>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</si>
  <si>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</si>
  <si>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</si>
  <si>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</si>
  <si>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</si>
  <si>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</si>
  <si>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</si>
  <si>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</si>
  <si>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</si>
  <si>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</si>
  <si>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</si>
  <si>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</si>
  <si>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</si>
  <si>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</si>
  <si>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</si>
  <si>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</si>
  <si>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</si>
  <si>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</si>
  <si>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</si>
  <si>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</si>
  <si>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</si>
  <si>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</si>
  <si>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</si>
  <si>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</si>
  <si>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</si>
  <si>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</si>
  <si>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</si>
  <si>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</si>
  <si>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</si>
  <si>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</si>
  <si>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</si>
  <si>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</si>
  <si>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</si>
  <si>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</si>
  <si>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</si>
  <si>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</si>
  <si>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</si>
  <si>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</si>
  <si>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</si>
  <si>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</si>
  <si>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</si>
  <si>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</si>
  <si>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</si>
  <si>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</si>
  <si>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</si>
  <si>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</si>
  <si>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</si>
  <si>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</si>
  <si>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</si>
  <si>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</si>
  <si>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</si>
  <si>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</si>
  <si>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</si>
  <si>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</si>
  <si>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</si>
  <si>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</si>
  <si>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</si>
  <si>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</si>
  <si>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</si>
  <si>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</si>
  <si>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</si>
  <si>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</si>
  <si>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</si>
  <si>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</si>
  <si>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</si>
  <si>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</si>
  <si>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</si>
  <si>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</si>
  <si>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</si>
  <si>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</si>
  <si>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</si>
  <si>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</si>
  <si>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</si>
  <si>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</si>
  <si>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</si>
  <si>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</si>
  <si>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</si>
  <si>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</si>
  <si>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</si>
  <si>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</si>
  <si>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</si>
  <si>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</si>
  <si>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</si>
  <si>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</si>
  <si>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</si>
  <si>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</si>
  <si>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</si>
  <si>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</si>
  <si>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</si>
  <si>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</si>
  <si>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</si>
  <si>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</si>
  <si>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</si>
  <si>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</si>
  <si>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</si>
  <si>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</si>
  <si>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</si>
  <si>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</si>
  <si>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</si>
  <si>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</si>
  <si>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</si>
  <si>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</si>
  <si>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</si>
  <si>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</si>
  <si>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</si>
  <si>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</si>
  <si>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</si>
  <si>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</si>
  <si>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</si>
  <si>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</si>
  <si>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</si>
  <si>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</si>
  <si>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</si>
  <si>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</si>
  <si>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</si>
  <si>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</si>
  <si>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</si>
  <si>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</si>
  <si>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</si>
  <si>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</si>
  <si>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</si>
  <si>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</si>
  <si>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</si>
  <si>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</si>
  <si>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</si>
  <si>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</si>
  <si>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</si>
  <si>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</si>
  <si>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</si>
  <si>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</si>
  <si>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</si>
  <si>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</si>
  <si>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</si>
  <si>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</si>
  <si>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</si>
  <si>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</si>
  <si>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</si>
  <si>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</si>
  <si>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</si>
  <si>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</si>
  <si>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</si>
  <si>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</si>
  <si>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</si>
  <si>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</si>
  <si>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</si>
  <si>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</si>
  <si>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</si>
  <si>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</si>
  <si>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</si>
  <si>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</si>
  <si>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</si>
  <si>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</si>
  <si>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</si>
  <si>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</si>
  <si>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</si>
  <si>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</si>
  <si>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</si>
  <si>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</si>
  <si>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</si>
  <si>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</si>
  <si>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</si>
  <si>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</si>
  <si>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</si>
  <si>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</si>
  <si>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</si>
  <si>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</si>
  <si>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</si>
  <si>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</si>
  <si>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</si>
  <si>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</si>
  <si>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</si>
  <si>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</si>
  <si>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</si>
  <si>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</si>
  <si>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</si>
  <si>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</si>
  <si>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</si>
  <si>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</si>
  <si>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</si>
  <si>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</si>
  <si>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</si>
  <si>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</si>
  <si>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</si>
  <si>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</si>
  <si>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</si>
  <si>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</si>
  <si>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</si>
  <si>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</si>
  <si>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</si>
  <si>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</si>
  <si>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</si>
  <si>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</si>
  <si>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</si>
  <si>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</si>
  <si>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</si>
  <si>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</si>
  <si>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</si>
  <si>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</si>
  <si>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</si>
  <si>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</si>
  <si>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</si>
  <si>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</si>
  <si>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</si>
  <si>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</si>
  <si>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</si>
  <si>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</si>
  <si>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</si>
  <si>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</si>
  <si>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</si>
  <si>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</si>
  <si>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</si>
  <si>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</si>
  <si>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</si>
  <si>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</si>
  <si>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</si>
  <si>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</si>
  <si>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</si>
  <si>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</si>
  <si>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</si>
  <si>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</si>
  <si>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</si>
  <si>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</si>
  <si>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</si>
  <si>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</si>
  <si>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</si>
  <si>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</si>
  <si>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</si>
  <si>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</si>
  <si>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</si>
  <si>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</si>
  <si>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</si>
  <si>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</si>
  <si>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</si>
  <si>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</si>
  <si>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</si>
  <si>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</si>
  <si>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</si>
  <si>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</si>
  <si>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</si>
  <si>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</si>
  <si>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</si>
  <si>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</si>
  <si>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</si>
  <si>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</si>
  <si>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</si>
  <si>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</si>
  <si>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</si>
  <si>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</si>
  <si>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</si>
  <si>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</si>
  <si>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</si>
  <si>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</si>
  <si>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</si>
  <si>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</si>
  <si>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</si>
  <si>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</si>
  <si>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</si>
  <si>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</si>
  <si>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</si>
  <si>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</si>
  <si>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</si>
  <si>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</si>
  <si>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</si>
  <si>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</si>
  <si>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</si>
  <si>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</si>
  <si>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</si>
  <si>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</si>
  <si>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</si>
  <si>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</si>
  <si>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</si>
  <si>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</si>
  <si>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</si>
  <si>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</si>
  <si>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</si>
  <si>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</si>
  <si>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</si>
  <si>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</si>
  <si>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</si>
  <si>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</si>
  <si>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</si>
  <si>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</si>
  <si>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</si>
  <si>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</si>
  <si>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</si>
  <si>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</si>
  <si>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</si>
  <si>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</si>
  <si>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</si>
  <si>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</si>
  <si>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</si>
  <si>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</si>
  <si>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</si>
  <si>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</si>
  <si>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</si>
  <si>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</si>
  <si>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</si>
  <si>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</si>
  <si>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</si>
  <si>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</si>
  <si>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</si>
  <si>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</si>
  <si>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</si>
  <si>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</si>
  <si>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</si>
  <si>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</si>
  <si>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</si>
  <si>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</si>
  <si>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</si>
  <si>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</si>
  <si>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</si>
  <si>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</si>
  <si>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</si>
  <si>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</si>
  <si>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</si>
  <si>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</si>
  <si>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</si>
  <si>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</si>
  <si>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</si>
  <si>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</si>
  <si>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</si>
  <si>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</si>
  <si>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</si>
  <si>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</si>
  <si>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</si>
  <si>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</si>
  <si>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</si>
  <si>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</si>
  <si>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</si>
  <si>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</si>
  <si>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</si>
  <si>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</si>
  <si>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</si>
  <si>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</si>
  <si>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</si>
  <si>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</si>
  <si>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</si>
  <si>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</si>
  <si>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</si>
  <si>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</si>
  <si>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</si>
  <si>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</si>
  <si>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</si>
  <si>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</si>
  <si>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</si>
  <si>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</si>
  <si>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</si>
  <si>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</si>
  <si>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</si>
  <si>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</si>
  <si>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</si>
  <si>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</si>
  <si>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</si>
  <si>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</si>
  <si>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</si>
  <si>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</si>
  <si>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</si>
  <si>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</si>
  <si>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</si>
  <si>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</si>
  <si>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</si>
  <si>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</si>
  <si>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</si>
  <si>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</si>
  <si>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</si>
  <si>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</si>
  <si>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</si>
  <si>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</si>
  <si>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</si>
  <si>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</si>
  <si>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</si>
  <si>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</si>
  <si>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</si>
  <si>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</si>
  <si>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</si>
  <si>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</si>
  <si>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</si>
  <si>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</si>
  <si>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</si>
  <si>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</si>
  <si>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</si>
  <si>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</si>
  <si>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</si>
  <si>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</si>
  <si>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</si>
  <si>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</si>
  <si>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</si>
  <si>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</si>
  <si>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</si>
  <si>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</si>
  <si>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</si>
  <si>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</si>
  <si>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</si>
  <si>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</si>
  <si>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</si>
  <si>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</si>
  <si>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</si>
  <si>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</si>
  <si>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</si>
  <si>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</si>
  <si>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</si>
  <si>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</si>
  <si>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</si>
  <si>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</si>
  <si>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</si>
  <si>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</si>
  <si>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</si>
  <si>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</si>
  <si>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</si>
  <si>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</si>
  <si>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</si>
  <si>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</si>
  <si>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</si>
  <si>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</si>
  <si>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</si>
  <si>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</si>
  <si>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</si>
  <si>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</si>
  <si>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</si>
  <si>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</si>
  <si>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</si>
  <si>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</si>
  <si>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</si>
  <si>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</si>
  <si>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</si>
  <si>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</si>
  <si>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</si>
  <si>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</si>
  <si>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</si>
  <si>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</si>
  <si>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</si>
  <si>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</si>
  <si>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</si>
  <si>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</si>
  <si>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</si>
  <si>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</si>
  <si>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</si>
  <si>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</si>
  <si>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</si>
  <si>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</si>
  <si>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</si>
  <si>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</si>
  <si>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</si>
  <si>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</si>
  <si>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</si>
  <si>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</si>
  <si>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</si>
  <si>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</si>
  <si>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</si>
  <si>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</si>
  <si>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</si>
  <si>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</si>
  <si>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</si>
  <si>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</si>
  <si>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</si>
  <si>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</si>
  <si>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</si>
  <si>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</si>
  <si>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</si>
  <si>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</si>
  <si>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</si>
  <si>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</si>
  <si>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</si>
  <si>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</si>
  <si>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</si>
  <si>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</si>
  <si>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</si>
  <si>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</si>
  <si>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</si>
  <si>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</si>
  <si>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</si>
  <si>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</si>
  <si>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</si>
  <si>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</si>
  <si>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</si>
  <si>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</si>
  <si>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</si>
  <si>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</si>
  <si>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</si>
  <si>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</si>
  <si>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</si>
  <si>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</si>
  <si>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</si>
  <si>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</si>
  <si>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</si>
  <si>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</si>
  <si>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</si>
  <si>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</si>
  <si>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</si>
  <si>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</si>
  <si>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</si>
  <si>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</si>
  <si>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</si>
  <si>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</si>
  <si>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</si>
  <si>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</si>
  <si>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</si>
  <si>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</si>
  <si>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</si>
  <si>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</si>
  <si>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</si>
  <si>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</si>
  <si>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</si>
  <si>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</si>
  <si>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</si>
  <si>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</si>
  <si>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</si>
  <si>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</si>
  <si>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</si>
  <si>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</si>
  <si>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</si>
  <si>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</si>
  <si>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</si>
  <si>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</si>
  <si>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</si>
  <si>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</si>
  <si>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</si>
  <si>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</si>
  <si>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</si>
  <si>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</si>
  <si>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</si>
  <si>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</si>
  <si>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</si>
  <si>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</si>
  <si>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</si>
  <si>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</si>
  <si>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</si>
  <si>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</si>
  <si>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</si>
  <si>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</si>
  <si>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</si>
  <si>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</si>
  <si>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</si>
  <si>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</si>
  <si>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</si>
  <si>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</si>
  <si>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</si>
  <si>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</si>
  <si>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</si>
  <si>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</si>
  <si>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</si>
  <si>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</si>
  <si>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</si>
  <si>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</si>
  <si>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</si>
  <si>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</si>
  <si>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</si>
  <si>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</si>
  <si>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</si>
  <si>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</si>
  <si>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</si>
  <si>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</si>
  <si>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</si>
  <si>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</si>
  <si>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</si>
  <si>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</si>
  <si>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</si>
  <si>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</si>
  <si>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</si>
  <si>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</si>
  <si>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</si>
  <si>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</si>
  <si>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</si>
  <si>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</si>
  <si>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</si>
  <si>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</si>
  <si>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</si>
  <si>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</si>
  <si>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</si>
  <si>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</si>
  <si>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</si>
  <si>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</si>
  <si>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</si>
  <si>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</si>
  <si>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</si>
  <si>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</si>
  <si>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</si>
  <si>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</si>
  <si>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</si>
  <si>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</si>
  <si>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</si>
  <si>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</si>
  <si>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</si>
  <si>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</si>
  <si>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</si>
  <si>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</si>
  <si>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</si>
  <si>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</si>
  <si>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</si>
  <si>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</si>
  <si>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</si>
  <si>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</si>
  <si>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</si>
  <si>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</si>
  <si>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</si>
  <si>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</si>
  <si>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</si>
  <si>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</si>
  <si>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</si>
  <si>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</si>
  <si>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</si>
  <si>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</si>
  <si>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</si>
  <si>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</si>
  <si>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</si>
  <si>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</si>
  <si>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</si>
  <si>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</si>
  <si>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</si>
  <si>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</si>
  <si>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</si>
  <si>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</si>
  <si>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</si>
  <si>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</si>
  <si>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</si>
  <si>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</si>
  <si>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</si>
  <si>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</si>
  <si>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</si>
  <si>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</si>
  <si>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</si>
  <si>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</si>
  <si>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</si>
  <si>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</si>
  <si>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</si>
  <si>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</si>
  <si>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</si>
  <si>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</si>
  <si>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</si>
  <si>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</si>
  <si>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</si>
  <si>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</si>
  <si>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</si>
  <si>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</si>
  <si>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</si>
  <si>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</si>
  <si>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</si>
  <si>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</si>
  <si>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</si>
  <si>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</si>
  <si>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</si>
  <si>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</si>
  <si>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</si>
  <si>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</si>
  <si>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</si>
  <si>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</si>
  <si>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</si>
  <si>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</si>
  <si>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</si>
  <si>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</si>
  <si>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</si>
  <si>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</si>
  <si>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</si>
  <si>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</si>
  <si>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</si>
  <si>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</si>
  <si>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</si>
  <si>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</si>
  <si>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</si>
  <si>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</si>
  <si>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</si>
  <si>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</si>
  <si>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</si>
  <si>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</si>
  <si>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</si>
  <si>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</si>
  <si>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</si>
  <si>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</si>
  <si>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</si>
  <si>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</si>
  <si>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</si>
  <si>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</si>
  <si>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</si>
  <si>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</si>
  <si>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</si>
  <si>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</si>
  <si>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</si>
  <si>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</si>
  <si>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</si>
  <si>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</si>
  <si>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</si>
  <si>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</si>
  <si>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</si>
  <si>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</si>
  <si>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</si>
  <si>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</si>
  <si>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</si>
  <si>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</si>
  <si>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</si>
  <si>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</si>
  <si>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</si>
  <si>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</si>
  <si>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</si>
  <si>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</si>
  <si>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</si>
  <si>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</si>
  <si>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</si>
  <si>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</si>
  <si>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</si>
  <si>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</si>
  <si>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</si>
  <si>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</si>
  <si>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</si>
  <si>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</si>
  <si>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</si>
  <si>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</si>
  <si>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</si>
  <si>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</si>
  <si>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</si>
  <si>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</si>
  <si>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</si>
  <si>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</si>
  <si>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</si>
  <si>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</si>
  <si>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</si>
  <si>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</si>
  <si>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</si>
  <si>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</si>
  <si>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</si>
  <si>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</si>
  <si>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</si>
  <si>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</si>
  <si>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</si>
  <si>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</si>
  <si>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</si>
  <si>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</si>
  <si>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</si>
  <si>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</si>
  <si>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</si>
  <si>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</si>
  <si>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</si>
  <si>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</si>
  <si>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</si>
  <si>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</si>
  <si>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</si>
  <si>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</si>
  <si>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</si>
  <si>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</si>
  <si>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</si>
  <si>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</si>
  <si>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</si>
  <si>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</si>
  <si>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</si>
  <si>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</si>
  <si>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</si>
  <si>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</si>
  <si>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</si>
  <si>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</si>
  <si>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</si>
  <si>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</si>
  <si>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</si>
  <si>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</si>
  <si>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</si>
  <si>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</si>
  <si>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</si>
  <si>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</si>
  <si>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</si>
  <si>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</si>
  <si>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</si>
  <si>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</si>
  <si>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</si>
  <si>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</si>
  <si>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</si>
  <si>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</si>
  <si>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</si>
  <si>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</si>
  <si>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</si>
  <si>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</si>
  <si>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</si>
  <si>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</si>
  <si>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</si>
  <si>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</si>
  <si>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</si>
  <si>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</si>
  <si>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</si>
  <si>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</si>
  <si>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</si>
  <si>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</si>
  <si>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</si>
  <si>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</si>
  <si>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</si>
  <si>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</si>
  <si>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</si>
  <si>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</si>
  <si>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</si>
  <si>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</si>
  <si>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</si>
  <si>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</si>
  <si>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</si>
  <si>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</si>
  <si>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</si>
  <si>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</si>
  <si>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</si>
  <si>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</si>
  <si>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</si>
  <si>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</si>
  <si>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</si>
  <si>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</si>
  <si>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</si>
  <si>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</si>
  <si>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</si>
  <si>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</si>
  <si>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</si>
  <si>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</si>
  <si>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</si>
  <si>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</si>
  <si>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</si>
  <si>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</si>
  <si>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</si>
  <si>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</si>
  <si>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</si>
  <si>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</si>
  <si>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</si>
  <si>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</si>
  <si>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</si>
  <si>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</si>
  <si>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</si>
  <si>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</si>
  <si>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</si>
  <si>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</si>
  <si>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</si>
  <si>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</si>
  <si>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</si>
  <si>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</si>
  <si>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</si>
  <si>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</si>
  <si>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</si>
  <si>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</si>
  <si>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</si>
  <si>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</si>
  <si>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</si>
  <si>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</si>
  <si>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</si>
  <si>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</si>
  <si>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</si>
  <si>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</si>
  <si>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</si>
  <si>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</si>
  <si>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</si>
  <si>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</si>
  <si>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</si>
  <si>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</si>
  <si>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</si>
  <si>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</si>
  <si>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</si>
  <si>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</si>
  <si>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</si>
  <si>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</si>
  <si>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</si>
  <si>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</si>
  <si>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</si>
  <si>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</si>
  <si>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</si>
  <si>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</si>
  <si>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</si>
  <si>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</si>
  <si>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</si>
  <si>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</si>
  <si>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</si>
  <si>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</si>
  <si>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</si>
  <si>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</si>
  <si>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</si>
  <si>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</si>
  <si>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</si>
  <si>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</si>
  <si>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</si>
  <si>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</si>
  <si>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</si>
  <si>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</si>
  <si>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</si>
  <si>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</si>
  <si>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</si>
  <si>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</si>
  <si>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</si>
  <si>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</si>
  <si>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</si>
  <si>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</si>
  <si>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</si>
  <si>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</si>
  <si>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</si>
  <si>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</si>
  <si>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</si>
  <si>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</si>
  <si>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</si>
  <si>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</si>
  <si>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</si>
  <si>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</si>
  <si>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</si>
  <si>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</si>
  <si>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</si>
  <si>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</si>
  <si>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</si>
  <si>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</si>
  <si>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</si>
  <si>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</si>
  <si>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</si>
  <si>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</si>
  <si>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</si>
  <si>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</si>
  <si>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</si>
  <si>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</si>
  <si>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</si>
  <si>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</si>
  <si>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</si>
  <si>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</si>
  <si>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</si>
  <si>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</si>
  <si>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</si>
  <si>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</si>
  <si>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</si>
  <si>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</si>
  <si>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</si>
  <si>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</si>
  <si>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</si>
  <si>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</si>
  <si>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</si>
  <si>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</si>
  <si>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</si>
  <si>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</si>
  <si>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</si>
  <si>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</si>
  <si>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</si>
  <si>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</si>
  <si>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</si>
  <si>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</si>
  <si>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</si>
  <si>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</si>
  <si>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</si>
  <si>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</si>
  <si>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</si>
  <si>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</si>
  <si>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</si>
  <si>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</si>
  <si>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</si>
  <si>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</si>
  <si>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</si>
  <si>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</si>
  <si>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</si>
  <si>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</si>
  <si>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</si>
  <si>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</si>
  <si>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</si>
  <si>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</si>
  <si>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</si>
  <si>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</si>
  <si>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</si>
  <si>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</si>
  <si>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</si>
  <si>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</si>
  <si>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</si>
  <si>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</si>
  <si>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</si>
  <si>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</si>
  <si>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</si>
  <si>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</si>
  <si>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</si>
  <si>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</si>
  <si>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</si>
  <si>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</si>
  <si>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</si>
  <si>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</si>
  <si>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</si>
  <si>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</si>
  <si>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</si>
  <si>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</si>
  <si>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</si>
  <si>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</si>
  <si>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</si>
  <si>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</si>
  <si>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</si>
  <si>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</si>
  <si>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</si>
  <si>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</si>
  <si>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</si>
  <si>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</si>
  <si>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</si>
  <si>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</si>
  <si>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</si>
  <si>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</si>
  <si>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</si>
  <si>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</si>
  <si>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</si>
  <si>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</si>
  <si>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</si>
  <si>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</si>
  <si>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</si>
  <si>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</si>
  <si>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</si>
  <si>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</si>
  <si>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</si>
  <si>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</si>
  <si>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</si>
  <si>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</si>
  <si>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</si>
  <si>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</si>
  <si>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</si>
  <si>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</si>
  <si>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</si>
  <si>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</si>
  <si>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</si>
  <si>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</si>
  <si>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</si>
  <si>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</si>
  <si>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</si>
  <si>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</si>
  <si>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</si>
  <si>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</si>
  <si>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</si>
  <si>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</si>
  <si>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</si>
  <si>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</si>
  <si>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</si>
  <si>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</si>
  <si>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</si>
  <si>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</si>
  <si>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</si>
  <si>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</si>
  <si>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</si>
  <si>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</si>
  <si>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</si>
  <si>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</si>
  <si>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</si>
  <si>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</si>
  <si>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</si>
  <si>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</si>
  <si>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</si>
  <si>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</si>
  <si>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</si>
  <si>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</si>
  <si>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</si>
  <si>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</si>
  <si>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</si>
  <si>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</si>
  <si>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</si>
  <si>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</si>
  <si>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</si>
  <si>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</si>
  <si>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</si>
  <si>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</si>
  <si>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</si>
  <si>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</si>
  <si>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</si>
  <si>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</si>
  <si>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</si>
  <si>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</si>
  <si>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</si>
  <si>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</si>
  <si>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</si>
  <si>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</si>
  <si>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</si>
  <si>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</si>
  <si>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</si>
  <si>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</si>
  <si>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</si>
  <si>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</si>
  <si>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</si>
  <si>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</si>
  <si>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</si>
  <si>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</si>
  <si>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</si>
  <si>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</si>
  <si>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</si>
  <si>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</si>
  <si>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</si>
  <si>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</si>
  <si>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</si>
  <si>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</si>
  <si>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</si>
  <si>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</si>
  <si>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</si>
  <si>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</si>
  <si>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</si>
  <si>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</si>
  <si>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</si>
  <si>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</si>
  <si>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</si>
  <si>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</si>
  <si>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</si>
  <si>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</si>
  <si>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</si>
  <si>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</si>
  <si>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</si>
  <si>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</si>
  <si>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</si>
  <si>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</si>
  <si>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</si>
  <si>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</si>
  <si>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</si>
  <si>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</si>
  <si>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</si>
  <si>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</si>
  <si>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</si>
  <si>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</si>
  <si>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</si>
  <si>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</si>
  <si>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</si>
  <si>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</si>
  <si>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</si>
  <si>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</si>
  <si>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</si>
  <si>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</si>
  <si>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</si>
  <si>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</si>
  <si>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</si>
  <si>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</si>
  <si>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</si>
  <si>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</si>
  <si>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</si>
  <si>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</si>
  <si>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</si>
  <si>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</si>
  <si>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</si>
  <si>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</si>
  <si>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</si>
  <si>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</si>
  <si>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</si>
  <si>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</si>
  <si>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</si>
  <si>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</si>
  <si>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</si>
  <si>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</si>
  <si>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</si>
  <si>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</si>
  <si>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</si>
  <si>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</si>
  <si>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</si>
  <si>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</si>
  <si>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</si>
  <si>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</si>
  <si>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</si>
  <si>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</si>
  <si>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</si>
  <si>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</si>
  <si>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</si>
  <si>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</si>
  <si>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</si>
  <si>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</si>
  <si>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</si>
  <si>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</si>
  <si>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</si>
  <si>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</si>
  <si>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</si>
  <si>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</si>
  <si>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</si>
  <si>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</si>
  <si>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</si>
  <si>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</si>
  <si>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</si>
  <si>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</si>
  <si>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</si>
  <si>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</si>
  <si>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</si>
  <si>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</si>
  <si>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</si>
  <si>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</si>
  <si>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</si>
  <si>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</si>
  <si>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</si>
  <si>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</si>
  <si>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</si>
  <si>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</si>
  <si>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</si>
  <si>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</si>
  <si>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</si>
  <si>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</si>
  <si>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</si>
  <si>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</si>
  <si>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</si>
  <si>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</si>
  <si>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</si>
  <si>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</si>
  <si>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</si>
  <si>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</si>
  <si>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</si>
  <si>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</si>
  <si>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</si>
  <si>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</si>
  <si>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</si>
  <si>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</si>
  <si>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</si>
  <si>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</si>
  <si>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</si>
  <si>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</si>
  <si>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</si>
  <si>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</si>
  <si>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</si>
  <si>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</si>
  <si>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</si>
  <si>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</si>
  <si>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</si>
  <si>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</si>
  <si>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</si>
  <si>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</si>
  <si>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</si>
  <si>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</si>
  <si>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</si>
  <si>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</si>
  <si>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</si>
  <si>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</si>
  <si>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</si>
  <si>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</si>
  <si>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</si>
  <si>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</si>
  <si>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</si>
  <si>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</si>
  <si>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</si>
  <si>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</si>
  <si>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</si>
  <si>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</si>
  <si>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</si>
  <si>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</si>
  <si>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</si>
  <si>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</si>
  <si>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</si>
  <si>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</si>
  <si>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</si>
  <si>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</si>
  <si>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</si>
  <si>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</si>
  <si>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</si>
  <si>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</si>
  <si>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</si>
  <si>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</si>
  <si>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</si>
  <si>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</si>
  <si>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</si>
  <si>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</si>
  <si>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</si>
  <si>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</si>
  <si>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</si>
  <si>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</si>
  <si>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</si>
  <si>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</si>
  <si>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</si>
  <si>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</si>
  <si>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</si>
  <si>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</si>
  <si>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</si>
  <si>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</si>
  <si>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</si>
  <si>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</si>
  <si>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</si>
  <si>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</si>
  <si>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</si>
  <si>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</si>
  <si>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</si>
  <si>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</si>
  <si>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</si>
  <si>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</si>
  <si>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</si>
  <si>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</si>
  <si>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</si>
  <si>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</si>
  <si>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</si>
  <si>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</si>
  <si>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</si>
  <si>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</si>
  <si>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</si>
  <si>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</si>
  <si>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</si>
  <si>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</si>
  <si>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</si>
  <si>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</si>
  <si>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</si>
  <si>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</si>
  <si>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</si>
  <si>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</si>
  <si>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</si>
  <si>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</si>
  <si>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</si>
  <si>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</si>
  <si>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</si>
  <si>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</si>
  <si>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</si>
  <si>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</si>
  <si>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</si>
  <si>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</si>
  <si>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</si>
  <si>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</si>
  <si>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</si>
  <si>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</si>
  <si>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</si>
  <si>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</si>
  <si>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</si>
  <si>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</si>
  <si>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</si>
  <si>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</si>
  <si>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</si>
  <si>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</si>
  <si>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</si>
  <si>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</si>
  <si>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</si>
  <si>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</si>
  <si>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</si>
  <si>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</si>
  <si>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</si>
  <si>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</si>
  <si>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</si>
  <si>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</si>
  <si>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</si>
  <si>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</si>
  <si>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</si>
  <si>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</si>
  <si>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</si>
  <si>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</si>
  <si>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</si>
  <si>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</si>
  <si>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</si>
  <si>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</si>
  <si>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</si>
  <si>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</si>
  <si>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</si>
  <si>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</si>
  <si>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</si>
  <si>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</si>
  <si>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</si>
  <si>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</si>
  <si>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</si>
  <si>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</si>
  <si>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</si>
  <si>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</si>
  <si>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</si>
  <si>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</si>
  <si>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</si>
  <si>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</si>
  <si>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</si>
  <si>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</si>
  <si>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</si>
  <si>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</si>
  <si>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</si>
  <si>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</si>
  <si>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</si>
  <si>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</si>
  <si>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</si>
  <si>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</si>
  <si>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</si>
  <si>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</si>
  <si>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</si>
  <si>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</si>
  <si>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</si>
  <si>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</si>
  <si>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</si>
  <si>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</si>
  <si>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</si>
  <si>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</si>
  <si>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</si>
  <si>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</si>
  <si>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</si>
  <si>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</si>
  <si>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</si>
  <si>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</si>
  <si>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</si>
  <si>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</si>
  <si>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</si>
  <si>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</si>
  <si>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</si>
  <si>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</si>
  <si>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</si>
  <si>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</si>
  <si>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</si>
  <si>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</si>
  <si>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</si>
  <si>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</si>
  <si>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</si>
  <si>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</si>
  <si>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</si>
  <si>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</si>
  <si>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</si>
  <si>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</si>
  <si>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</si>
  <si>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</si>
  <si>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</si>
  <si>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</si>
  <si>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</si>
  <si>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</si>
  <si>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</si>
  <si>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</si>
  <si>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</si>
  <si>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</si>
  <si>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</si>
  <si>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</si>
  <si>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</si>
  <si>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</si>
  <si>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</si>
  <si>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</si>
  <si>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</si>
  <si>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</si>
  <si>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</si>
  <si>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</si>
  <si>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</si>
  <si>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</si>
  <si>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</si>
  <si>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</si>
  <si>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</si>
  <si>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</si>
  <si>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</si>
  <si>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</si>
  <si>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</si>
  <si>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</si>
  <si>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</si>
  <si>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</si>
  <si>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</si>
  <si>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</si>
  <si>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</si>
  <si>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</si>
  <si>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</si>
  <si>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</si>
  <si>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</si>
  <si>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</si>
  <si>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</si>
  <si>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</si>
  <si>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</si>
  <si>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</si>
  <si>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</si>
  <si>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</si>
  <si>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</si>
  <si>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</si>
  <si>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</si>
  <si>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</si>
  <si>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</si>
  <si>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</si>
  <si>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</si>
  <si>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</si>
  <si>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</si>
  <si>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</si>
  <si>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</si>
  <si>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</si>
  <si>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</si>
  <si>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</si>
  <si>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</si>
  <si>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</si>
  <si>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</si>
  <si>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</si>
  <si>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</si>
  <si>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</si>
  <si>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</si>
  <si>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</si>
  <si>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</si>
  <si>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</si>
  <si>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</si>
  <si>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</si>
  <si>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</si>
  <si>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</si>
  <si>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</si>
  <si>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</si>
  <si>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</si>
  <si>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</si>
  <si>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</si>
  <si>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</si>
  <si>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</si>
  <si>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</si>
  <si>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</si>
  <si>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</si>
  <si>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</si>
  <si>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</si>
  <si>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</si>
  <si>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</si>
  <si>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</si>
  <si>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</si>
  <si>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</si>
  <si>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</si>
  <si>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</si>
  <si>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</si>
  <si>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</si>
  <si>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</si>
  <si>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</si>
  <si>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</si>
  <si>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</si>
  <si>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</si>
  <si>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</si>
  <si>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</si>
  <si>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</si>
  <si>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</si>
  <si>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</si>
  <si>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</si>
  <si>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</si>
  <si>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</si>
  <si>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</si>
  <si>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</si>
  <si>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</si>
  <si>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</si>
  <si>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</si>
  <si>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</si>
  <si>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</si>
  <si>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</si>
  <si>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</si>
  <si>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</si>
  <si>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</si>
  <si>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</si>
  <si>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</si>
  <si>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</si>
  <si>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</si>
  <si>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</si>
  <si>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</si>
  <si>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</si>
  <si>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</si>
  <si>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</si>
  <si>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</si>
  <si>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</si>
  <si>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</si>
  <si>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</si>
  <si>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</si>
  <si>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</si>
  <si>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</si>
  <si>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</si>
  <si>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</si>
  <si>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</si>
  <si>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</si>
  <si>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</si>
  <si>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</si>
  <si>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</si>
  <si>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</si>
  <si>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</si>
  <si>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</si>
  <si>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</si>
  <si>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</si>
  <si>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</si>
  <si>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</si>
  <si>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</si>
  <si>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</si>
  <si>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</si>
  <si>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</si>
  <si>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</si>
  <si>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</si>
  <si>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</si>
  <si>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</si>
  <si>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</si>
  <si>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</si>
  <si>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</si>
  <si>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</si>
  <si>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</si>
  <si>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</si>
  <si>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</si>
  <si>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</si>
  <si>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</si>
  <si>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</si>
  <si>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</si>
  <si>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</si>
  <si>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</si>
  <si>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</si>
  <si>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</si>
  <si>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</si>
  <si>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</si>
  <si>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</si>
  <si>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</si>
  <si>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</si>
  <si>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</si>
  <si>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</si>
  <si>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</si>
  <si>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</si>
  <si>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</si>
  <si>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</si>
  <si>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</si>
  <si>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</si>
  <si>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</si>
  <si>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</si>
  <si>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</si>
  <si>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</si>
  <si>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</si>
  <si>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</si>
  <si>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</si>
  <si>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</si>
  <si>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</si>
  <si>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</si>
  <si>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</si>
  <si>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</si>
  <si>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</si>
  <si>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</si>
  <si>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</si>
  <si>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</si>
  <si>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</si>
  <si>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</si>
  <si>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</si>
  <si>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</si>
  <si>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</si>
  <si>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</si>
  <si>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</si>
  <si>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</si>
  <si>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</si>
  <si>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</si>
  <si>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</si>
  <si>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</si>
  <si>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</si>
  <si>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</si>
  <si>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</si>
  <si>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</si>
  <si>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</si>
  <si>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</si>
  <si>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</si>
  <si>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</si>
  <si>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</si>
  <si>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</si>
  <si>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</si>
  <si>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</si>
  <si>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</si>
  <si>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</si>
  <si>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</si>
  <si>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</si>
  <si>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</si>
  <si>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</si>
  <si>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</si>
  <si>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</si>
  <si>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</si>
  <si>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</si>
  <si>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</si>
  <si>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</si>
  <si>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</si>
  <si>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</si>
  <si>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</si>
  <si>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</si>
  <si>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</si>
  <si>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</si>
  <si>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</si>
  <si>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</si>
  <si>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</si>
  <si>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</si>
  <si>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</si>
  <si>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</si>
  <si>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</si>
  <si>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</si>
  <si>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</si>
  <si>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</si>
  <si>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</si>
  <si>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</si>
  <si>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</si>
  <si>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</si>
  <si>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</si>
  <si>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</si>
  <si>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</si>
  <si>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</si>
  <si>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</si>
  <si>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</si>
  <si>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</si>
  <si>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</si>
  <si>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</si>
  <si>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</si>
  <si>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</si>
  <si>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</si>
  <si>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</si>
  <si>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</si>
  <si>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</si>
  <si>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</si>
  <si>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</si>
  <si>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</si>
  <si>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</si>
  <si>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</si>
  <si>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</si>
  <si>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</si>
  <si>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</si>
  <si>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</si>
  <si>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</si>
  <si>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</si>
  <si>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</si>
  <si>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</si>
  <si>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</si>
  <si>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</si>
  <si>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</si>
  <si>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</si>
  <si>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</si>
  <si>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</si>
  <si>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</si>
  <si>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</si>
  <si>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</si>
  <si>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</si>
  <si>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</si>
  <si>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</si>
  <si>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</si>
  <si>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</si>
  <si>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</si>
  <si>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</si>
  <si>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</si>
  <si>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</si>
  <si>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</si>
  <si>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</si>
  <si>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</si>
  <si>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</si>
  <si>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</si>
  <si>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</si>
  <si>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</si>
  <si>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</si>
  <si>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</si>
  <si>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</si>
  <si>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</si>
  <si>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</si>
  <si>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</si>
  <si>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</si>
  <si>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</si>
  <si>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</si>
  <si>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</si>
  <si>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</si>
  <si>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</si>
  <si>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</si>
  <si>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</si>
  <si>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</si>
  <si>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</si>
  <si>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</si>
  <si>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</si>
  <si>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</si>
  <si>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</si>
  <si>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</si>
  <si>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</si>
  <si>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</si>
  <si>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</si>
  <si>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</si>
  <si>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</si>
  <si>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</si>
  <si>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</si>
  <si>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</si>
  <si>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</si>
  <si>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</si>
  <si>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</si>
  <si>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</si>
  <si>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</si>
  <si>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</si>
  <si>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</si>
  <si>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</si>
  <si>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</si>
  <si>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</si>
  <si>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</si>
  <si>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</si>
  <si>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</si>
  <si>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</si>
  <si>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</si>
  <si>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</si>
  <si>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</si>
  <si>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</si>
  <si>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</si>
  <si>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</si>
  <si>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</si>
  <si>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</si>
  <si>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</si>
  <si>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</si>
  <si>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</si>
  <si>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</si>
  <si>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</si>
  <si>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</si>
  <si>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</si>
  <si>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</si>
  <si>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</si>
  <si>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</si>
  <si>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</si>
  <si>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</si>
  <si>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</si>
  <si>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</si>
  <si>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</si>
  <si>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</si>
  <si>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</si>
  <si>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</si>
  <si>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</si>
  <si>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</si>
  <si>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</si>
  <si>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</si>
  <si>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</si>
  <si>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</si>
  <si>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</si>
  <si>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</si>
  <si>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</si>
  <si>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</si>
  <si>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</si>
  <si>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</si>
  <si>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</si>
  <si>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</si>
  <si>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</si>
  <si>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</si>
  <si>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</si>
  <si>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</si>
  <si>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</si>
  <si>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</si>
  <si>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</si>
  <si>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</si>
  <si>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</si>
  <si>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</si>
  <si>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</si>
  <si>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</si>
  <si>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</si>
  <si>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</si>
  <si>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</si>
  <si>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</si>
  <si>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</si>
  <si>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</si>
  <si>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</si>
  <si>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</si>
  <si>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</si>
  <si>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</si>
  <si>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</si>
  <si>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</si>
  <si>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</si>
  <si>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</si>
  <si>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</si>
  <si>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</si>
  <si>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</si>
  <si>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</si>
  <si>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</si>
  <si>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</si>
  <si>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</si>
  <si>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</si>
  <si>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</si>
  <si>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</si>
  <si>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</si>
  <si>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</si>
  <si>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</si>
  <si>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</si>
  <si>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</si>
  <si>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</si>
  <si>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</si>
  <si>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</si>
  <si>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</si>
  <si>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</si>
  <si>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</si>
  <si>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</si>
  <si>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</si>
  <si>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</si>
  <si>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</si>
  <si>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</si>
  <si>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</si>
  <si>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</si>
  <si>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</si>
  <si>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</si>
  <si>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</si>
  <si>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</si>
  <si>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</si>
  <si>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</si>
  <si>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</si>
  <si>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</si>
  <si>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</si>
  <si>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</si>
  <si>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</si>
  <si>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</si>
  <si>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</si>
  <si>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</si>
  <si>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</si>
  <si>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</si>
  <si>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</si>
  <si>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</si>
  <si>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</si>
  <si>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</si>
  <si>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</si>
  <si>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</si>
  <si>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</si>
  <si>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</si>
  <si>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</si>
  <si>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</si>
  <si>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</si>
  <si>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</si>
  <si>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</si>
  <si>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</si>
  <si>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</si>
  <si>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</si>
  <si>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</si>
  <si>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</si>
  <si>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</si>
  <si>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</si>
  <si>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</si>
  <si>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</si>
  <si>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</si>
  <si>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</si>
  <si>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</si>
  <si>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</si>
  <si>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</si>
  <si>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</si>
  <si>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</si>
  <si>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</si>
  <si>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</si>
  <si>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</si>
  <si>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</si>
  <si>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</si>
  <si>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</si>
  <si>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</si>
  <si>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</si>
  <si>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</si>
  <si>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</si>
  <si>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</si>
  <si>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</si>
  <si>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</si>
  <si>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</si>
  <si>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</si>
  <si>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</si>
  <si>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</si>
  <si>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</si>
  <si>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</si>
  <si>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</si>
  <si>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</si>
  <si>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</si>
  <si>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</si>
  <si>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</si>
  <si>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</si>
  <si>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</si>
  <si>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</si>
  <si>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</si>
  <si>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</si>
  <si>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</si>
  <si>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</si>
  <si>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</si>
  <si>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</si>
  <si>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</si>
  <si>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</si>
  <si>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</si>
  <si>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</si>
  <si>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</si>
  <si>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</si>
  <si>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</si>
  <si>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</si>
  <si>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</si>
  <si>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</si>
  <si>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</si>
  <si>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</si>
  <si>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</si>
  <si>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</si>
  <si>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</si>
  <si>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</si>
  <si>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</si>
  <si>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</si>
  <si>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</si>
  <si>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</si>
  <si>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</si>
  <si>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</si>
  <si>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</si>
  <si>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</si>
  <si>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</si>
  <si>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</si>
  <si>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</si>
  <si>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</si>
  <si>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</si>
  <si>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</si>
  <si>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</si>
  <si>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</si>
  <si>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</si>
  <si>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</si>
  <si>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</si>
  <si>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</si>
  <si>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</si>
  <si>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</si>
  <si>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</si>
  <si>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</si>
  <si>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</si>
  <si>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</si>
  <si>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</si>
  <si>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</si>
  <si>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</si>
  <si>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</si>
  <si>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</si>
  <si>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</si>
  <si>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</si>
  <si>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</si>
  <si>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</si>
  <si>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</si>
  <si>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</si>
  <si>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</si>
  <si>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</si>
  <si>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</si>
  <si>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</si>
  <si>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</si>
  <si>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</si>
  <si>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</si>
  <si>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</si>
  <si>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</si>
  <si>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</si>
  <si>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</si>
  <si>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</si>
  <si>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</si>
  <si>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</si>
  <si>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</si>
  <si>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</si>
  <si>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</si>
  <si>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</si>
  <si>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</si>
  <si>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</si>
  <si>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</si>
  <si>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</si>
  <si>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</si>
  <si>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</si>
  <si>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</si>
  <si>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</si>
  <si>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</si>
  <si>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</si>
  <si>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</si>
  <si>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</si>
  <si>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</si>
  <si>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</si>
  <si>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</si>
  <si>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</si>
  <si>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</si>
  <si>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</si>
  <si>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</si>
  <si>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</si>
  <si>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</si>
  <si>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</si>
  <si>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</si>
  <si>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</si>
  <si>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</si>
  <si>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</si>
  <si>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</si>
  <si>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</si>
  <si>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</si>
  <si>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</si>
  <si>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</si>
  <si>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</si>
  <si>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</si>
  <si>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</si>
  <si>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</si>
  <si>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</si>
  <si>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</si>
  <si>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</si>
  <si>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</si>
  <si>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</si>
  <si>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</si>
  <si>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</si>
  <si>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</si>
  <si>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</si>
  <si>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</si>
  <si>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</si>
  <si>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</si>
  <si>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</si>
  <si>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</si>
  <si>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</si>
  <si>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</si>
  <si>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</si>
  <si>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</si>
  <si>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</si>
  <si>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</si>
  <si>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</si>
  <si>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</si>
  <si>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</si>
  <si>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</si>
  <si>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</si>
  <si>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</si>
  <si>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</si>
  <si>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</si>
  <si>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</si>
  <si>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</si>
  <si>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</si>
  <si>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</si>
  <si>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</si>
  <si>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</si>
  <si>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</si>
  <si>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</si>
  <si>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</si>
  <si>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</si>
  <si>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</si>
  <si>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</si>
  <si>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</si>
  <si>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</si>
  <si>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</si>
  <si>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</si>
  <si>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</si>
  <si>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</si>
  <si>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</si>
  <si>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</si>
  <si>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</si>
  <si>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</si>
  <si>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</si>
  <si>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</si>
  <si>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</si>
  <si>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</si>
  <si>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</si>
  <si>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</si>
  <si>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</si>
  <si>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</si>
  <si>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</si>
  <si>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</si>
  <si>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</si>
  <si>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</si>
  <si>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</si>
  <si>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</si>
  <si>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</si>
  <si>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</si>
  <si>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</si>
  <si>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</si>
  <si>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</si>
  <si>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</si>
  <si>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</si>
  <si>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</si>
  <si>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</si>
  <si>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</si>
  <si>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</si>
  <si>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</si>
  <si>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</si>
  <si>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</si>
  <si>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</si>
  <si>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</si>
  <si>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</si>
  <si>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</si>
  <si>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</si>
  <si>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</si>
  <si>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</si>
  <si>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</si>
  <si>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</si>
  <si>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</si>
  <si>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</si>
  <si>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</si>
  <si>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</si>
  <si>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</si>
  <si>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</si>
  <si>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</si>
  <si>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</si>
  <si>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</si>
  <si>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</si>
  <si>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</si>
  <si>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</si>
  <si>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</si>
  <si>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</si>
  <si>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</si>
  <si>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</si>
  <si>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</si>
  <si>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</si>
  <si>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</si>
  <si>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</si>
  <si>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</si>
  <si>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</si>
  <si>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</si>
  <si>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</si>
  <si>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</si>
  <si>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</si>
  <si>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</si>
  <si>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</si>
  <si>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</si>
  <si>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</si>
  <si>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</si>
  <si>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</si>
  <si>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</si>
  <si>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</si>
  <si>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</si>
  <si>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</si>
  <si>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</si>
  <si>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</si>
  <si>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</si>
  <si>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</si>
  <si>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</si>
  <si>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</si>
  <si>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</si>
  <si>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</si>
  <si>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</si>
  <si>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</si>
  <si>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</si>
  <si>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</si>
  <si>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</si>
  <si>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</si>
  <si>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</si>
  <si>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</si>
  <si>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</si>
  <si>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</si>
  <si>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</si>
  <si>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</si>
  <si>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</si>
  <si>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</si>
  <si>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</si>
  <si>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</si>
  <si>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</si>
  <si>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</si>
  <si>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</si>
  <si>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</si>
  <si>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</si>
  <si>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</si>
  <si>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</si>
  <si>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</si>
  <si>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</si>
  <si>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</si>
  <si>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</si>
  <si>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</si>
  <si>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</si>
  <si>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</si>
  <si>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</si>
  <si>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</si>
  <si>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</si>
  <si>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</si>
  <si>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</si>
  <si>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</si>
  <si>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</si>
  <si>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</si>
  <si>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</si>
  <si>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</si>
  <si>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</si>
  <si>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</si>
  <si>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</si>
  <si>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</si>
  <si>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</si>
  <si>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</si>
  <si>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</si>
  <si>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</si>
  <si>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</si>
  <si>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</si>
  <si>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</si>
  <si>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</si>
  <si>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</si>
  <si>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</si>
  <si>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</si>
  <si>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</si>
  <si>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</si>
  <si>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</si>
  <si>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</si>
  <si>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</si>
  <si>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</si>
  <si>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</si>
  <si>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</si>
  <si>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</si>
  <si>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</si>
  <si>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</si>
  <si>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</si>
  <si>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</si>
  <si>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</si>
  <si>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</si>
  <si>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</si>
  <si>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</si>
  <si>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</si>
  <si>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</si>
  <si>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</si>
  <si>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</si>
  <si>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</si>
  <si>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</si>
  <si>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</si>
  <si>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</si>
  <si>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</si>
  <si>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</si>
  <si>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</si>
  <si>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</si>
  <si>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</si>
  <si>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</si>
  <si>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</si>
  <si>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</si>
  <si>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</si>
  <si>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</si>
  <si>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</si>
  <si>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</si>
  <si>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</si>
  <si>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</si>
  <si>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</si>
  <si>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</si>
  <si>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</si>
  <si>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</si>
  <si>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</si>
  <si>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</si>
  <si>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</si>
  <si>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</si>
  <si>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</si>
  <si>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</si>
  <si>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</si>
  <si>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</si>
  <si>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</si>
  <si>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</si>
  <si>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</si>
  <si>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</si>
  <si>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</si>
  <si>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</si>
  <si>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</si>
  <si>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</si>
  <si>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</si>
  <si>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</si>
  <si>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</si>
  <si>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</si>
  <si>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</si>
  <si>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</si>
  <si>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</si>
  <si>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</si>
  <si>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</si>
  <si>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</si>
  <si>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</si>
  <si>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</si>
  <si>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</si>
  <si>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</si>
  <si>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</si>
  <si>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</si>
  <si>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</si>
  <si>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</si>
  <si>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</si>
  <si>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</si>
  <si>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</si>
  <si>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</si>
  <si>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</si>
  <si>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</si>
  <si>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</si>
  <si>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</si>
  <si>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</si>
  <si>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</si>
  <si>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</si>
  <si>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</si>
  <si>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</si>
  <si>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</si>
  <si>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</si>
  <si>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</si>
  <si>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</si>
  <si>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</si>
  <si>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</si>
  <si>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</si>
  <si>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</si>
  <si>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</si>
  <si>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</si>
  <si>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</si>
  <si>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</si>
  <si>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</si>
  <si>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</si>
  <si>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</si>
  <si>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</si>
  <si>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</si>
  <si>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</si>
  <si>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</si>
  <si>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</si>
  <si>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</si>
  <si>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</si>
  <si>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</si>
  <si>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</si>
  <si>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</si>
  <si>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</si>
  <si>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</si>
  <si>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</si>
  <si>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</si>
  <si>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</si>
  <si>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</si>
  <si>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</si>
  <si>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</si>
  <si>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</si>
  <si>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</si>
  <si>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</si>
  <si>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</si>
  <si>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</si>
  <si>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</si>
  <si>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</si>
  <si>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</si>
  <si>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</si>
  <si>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</si>
  <si>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</si>
  <si>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</si>
  <si>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</si>
  <si>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</si>
  <si>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</si>
  <si>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</si>
  <si>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</si>
  <si>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</si>
  <si>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</si>
  <si>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</si>
  <si>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</si>
  <si>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</si>
  <si>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</si>
  <si>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</si>
  <si>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</si>
  <si>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</si>
  <si>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</si>
  <si>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</si>
  <si>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</si>
  <si>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</si>
  <si>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</si>
  <si>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</si>
  <si>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</si>
  <si>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</si>
  <si>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</si>
  <si>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</si>
  <si>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</si>
  <si>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</si>
  <si>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</si>
  <si>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</si>
  <si>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</si>
  <si>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</si>
  <si>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</si>
  <si>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</si>
  <si>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</si>
  <si>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</si>
  <si>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</si>
  <si>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</si>
  <si>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</si>
  <si>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</si>
  <si>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</si>
  <si>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</si>
  <si>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</si>
  <si>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</si>
  <si>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</si>
  <si>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</si>
  <si>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</si>
  <si>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</si>
  <si>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</si>
  <si>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</si>
  <si>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</si>
  <si>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</si>
  <si>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</si>
  <si>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</si>
  <si>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</si>
  <si>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</si>
  <si>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</si>
  <si>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</si>
  <si>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</si>
  <si>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</si>
  <si>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</si>
  <si>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</si>
  <si>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</si>
  <si>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</si>
  <si>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</si>
  <si>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</si>
  <si>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</si>
  <si>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</si>
  <si>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</si>
  <si>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</si>
  <si>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</si>
  <si>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</si>
  <si>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</si>
  <si>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</si>
  <si>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</si>
  <si>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</si>
  <si>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</si>
  <si>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</si>
  <si>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</si>
  <si>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</si>
  <si>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</si>
  <si>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</si>
  <si>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</si>
  <si>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</si>
  <si>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</si>
  <si>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</si>
  <si>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</si>
  <si>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</si>
  <si>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</si>
  <si>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</si>
  <si>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</si>
  <si>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</si>
  <si>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</si>
  <si>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</si>
  <si>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</si>
  <si>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</si>
  <si>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</si>
  <si>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</si>
  <si>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</si>
  <si>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</si>
  <si>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</si>
  <si>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</si>
  <si>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</si>
  <si>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</si>
  <si>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</si>
  <si>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</si>
  <si>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</si>
  <si>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</si>
  <si>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</si>
  <si>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</si>
  <si>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</si>
  <si>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</si>
  <si>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</si>
  <si>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</si>
  <si>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</si>
  <si>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</si>
  <si>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</si>
  <si>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</si>
  <si>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</si>
  <si>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</si>
  <si>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</si>
  <si>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</si>
  <si>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</si>
  <si>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</si>
  <si>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</si>
  <si>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</si>
  <si>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</si>
  <si>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</si>
  <si>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</si>
  <si>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</si>
  <si>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</si>
  <si>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</si>
  <si>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</si>
  <si>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</si>
  <si>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</si>
  <si>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</si>
  <si>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</si>
  <si>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</si>
  <si>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</si>
  <si>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</si>
  <si>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</si>
  <si>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</si>
  <si>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</si>
  <si>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</si>
  <si>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</si>
  <si>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</si>
  <si>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</si>
  <si>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</si>
  <si>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</si>
  <si>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</si>
  <si>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</si>
  <si>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</si>
  <si>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</si>
  <si>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</si>
  <si>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</si>
  <si>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</si>
  <si>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</si>
  <si>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</si>
  <si>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</si>
  <si>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</si>
  <si>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</si>
  <si>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</si>
  <si>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</si>
  <si>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</si>
  <si>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</si>
  <si>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</si>
  <si>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</si>
  <si>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</si>
  <si>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</si>
  <si>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</si>
  <si>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</si>
  <si>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</si>
  <si>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</si>
  <si>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</si>
  <si>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</si>
  <si>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</si>
  <si>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</si>
  <si>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</si>
  <si>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</si>
  <si>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</si>
  <si>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</si>
  <si>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</si>
  <si>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</si>
  <si>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</si>
  <si>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</si>
  <si>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</si>
  <si>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</si>
  <si>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</si>
  <si>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</si>
  <si>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</si>
  <si>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</si>
  <si>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</si>
  <si>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</si>
  <si>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</si>
  <si>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</si>
  <si>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</si>
  <si>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</si>
  <si>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</si>
  <si>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</si>
  <si>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</si>
  <si>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</si>
  <si>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</si>
  <si>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</si>
  <si>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</si>
  <si>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</si>
  <si>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</si>
  <si>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</si>
  <si>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</si>
  <si>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</si>
  <si>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</si>
  <si>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</si>
  <si>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</si>
  <si>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</si>
  <si>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</si>
  <si>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</si>
  <si>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</si>
  <si>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</si>
  <si>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</si>
  <si>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</si>
  <si>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</si>
  <si>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</si>
  <si>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</si>
  <si>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</si>
  <si>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</si>
  <si>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</si>
  <si>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</si>
  <si>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</si>
  <si>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</si>
  <si>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</si>
  <si>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</si>
  <si>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</si>
  <si>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</si>
  <si>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</si>
  <si>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</si>
  <si>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</si>
  <si>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</si>
  <si>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</si>
  <si>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</si>
  <si>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</si>
  <si>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</si>
  <si>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</si>
  <si>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</si>
  <si>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</si>
  <si>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</si>
  <si>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</si>
  <si>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</si>
  <si>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</si>
  <si>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</si>
  <si>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</si>
  <si>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</si>
  <si>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</si>
  <si>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</si>
  <si>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</si>
  <si>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</si>
  <si>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</si>
  <si>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</si>
  <si>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</si>
  <si>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</si>
  <si>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</si>
  <si>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</si>
  <si>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</si>
  <si>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</si>
  <si>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</si>
  <si>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</si>
  <si>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</si>
  <si>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</si>
  <si>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</si>
  <si>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</si>
  <si>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</si>
  <si>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</si>
  <si>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</si>
  <si>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</si>
  <si>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</si>
  <si>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</si>
  <si>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</si>
  <si>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</si>
  <si>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</si>
  <si>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</si>
  <si>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</si>
  <si>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</si>
  <si>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</si>
  <si>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</si>
  <si>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</si>
  <si>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</si>
  <si>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</si>
  <si>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</si>
  <si>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</si>
  <si>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</si>
  <si>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</si>
  <si>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</si>
  <si>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</si>
  <si>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</si>
  <si>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</si>
  <si>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</si>
  <si>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</si>
  <si>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</si>
  <si>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</si>
  <si>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</si>
  <si>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</si>
  <si>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</si>
  <si>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</si>
  <si>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</si>
  <si>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</si>
  <si>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</si>
  <si>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</si>
  <si>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</si>
  <si>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</si>
  <si>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</si>
  <si>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</si>
  <si>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</si>
  <si>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</si>
  <si>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</si>
  <si>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</si>
  <si>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</si>
  <si>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</si>
  <si>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</si>
  <si>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</si>
  <si>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</si>
  <si>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</si>
  <si>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</si>
  <si>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</si>
  <si>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</si>
  <si>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</si>
  <si>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</si>
  <si>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</si>
  <si>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</si>
  <si>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</si>
  <si>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</si>
  <si>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</si>
  <si>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</si>
  <si>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</si>
  <si>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</si>
  <si>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</si>
  <si>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</si>
  <si>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</si>
  <si>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</si>
  <si>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</si>
  <si>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</si>
  <si>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</si>
  <si>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</si>
  <si>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</si>
  <si>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</si>
  <si>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</si>
  <si>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</si>
  <si>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</si>
  <si>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</si>
  <si>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</si>
  <si>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</si>
  <si>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</si>
  <si>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</si>
  <si>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</si>
  <si>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</si>
  <si>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</si>
  <si>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</si>
  <si>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</si>
  <si>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</si>
  <si>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</si>
  <si>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</si>
  <si>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</si>
  <si>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</si>
  <si>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</si>
  <si>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</si>
  <si>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</si>
  <si>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</si>
  <si>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</si>
  <si>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</si>
  <si>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</si>
  <si>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</si>
  <si>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</si>
  <si>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</si>
  <si>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</si>
  <si>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</si>
  <si>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</si>
  <si>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</si>
  <si>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</si>
  <si>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</si>
  <si>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</si>
  <si>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</si>
  <si>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</si>
  <si>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</si>
  <si>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</si>
  <si>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</si>
  <si>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</si>
  <si>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</si>
  <si>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</si>
  <si>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</si>
  <si>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</si>
  <si>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</si>
  <si>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</si>
  <si>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</si>
  <si>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</si>
  <si>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</si>
  <si>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</si>
  <si>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</si>
  <si>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</si>
  <si>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</si>
  <si>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</si>
  <si>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</si>
  <si>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</si>
  <si>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</si>
  <si>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</si>
  <si>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</si>
  <si>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</si>
  <si>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</si>
  <si>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</si>
  <si>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</si>
  <si>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</si>
  <si>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</si>
  <si>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</si>
  <si>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</si>
  <si>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</si>
  <si>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</si>
  <si>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</si>
  <si>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</si>
  <si>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</si>
  <si>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</si>
  <si>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</si>
  <si>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</si>
  <si>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</si>
  <si>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</si>
  <si>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</si>
  <si>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</si>
  <si>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</si>
  <si>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</si>
  <si>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</si>
  <si>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</si>
  <si>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</si>
  <si>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</si>
  <si>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</si>
  <si>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</si>
  <si>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</si>
  <si>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</si>
  <si>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</si>
  <si>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</si>
  <si>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</si>
  <si>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</si>
  <si>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</si>
  <si>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</si>
  <si>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</si>
  <si>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</si>
  <si>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</si>
  <si>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</si>
  <si>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</si>
  <si>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</si>
  <si>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</si>
  <si>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</si>
  <si>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</si>
  <si>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</si>
  <si>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</si>
  <si>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</si>
  <si>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</si>
  <si>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</si>
  <si>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</si>
  <si>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</si>
  <si>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</si>
  <si>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</si>
  <si>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</si>
  <si>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</si>
  <si>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</si>
  <si>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</si>
  <si>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</si>
  <si>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</si>
  <si>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</si>
  <si>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</si>
  <si>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</si>
  <si>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</si>
  <si>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</si>
  <si>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</si>
  <si>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</si>
  <si>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</si>
  <si>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</si>
  <si>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</si>
  <si>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</si>
  <si>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</si>
  <si>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</si>
  <si>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</si>
  <si>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</si>
  <si>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</si>
  <si>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</si>
  <si>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</si>
  <si>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</si>
  <si>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</si>
  <si>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</si>
  <si>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</si>
  <si>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</si>
  <si>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</si>
  <si>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</si>
  <si>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</si>
  <si>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</si>
  <si>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</si>
  <si>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</si>
  <si>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</si>
  <si>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</si>
  <si>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</si>
  <si>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</si>
  <si>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</si>
  <si>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</si>
  <si>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</si>
  <si>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</si>
  <si>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</si>
  <si>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</si>
  <si>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</si>
  <si>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</si>
  <si>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</si>
  <si>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</si>
  <si>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</si>
  <si>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</si>
  <si>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</si>
  <si>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</si>
  <si>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</si>
  <si>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</si>
  <si>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</si>
  <si>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</si>
  <si>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</si>
  <si>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</si>
  <si>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</si>
  <si>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</si>
  <si>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</si>
  <si>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</si>
  <si>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</si>
  <si>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</si>
  <si>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</si>
  <si>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</si>
  <si>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</si>
  <si>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</si>
  <si>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</si>
  <si>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</si>
  <si>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</si>
  <si>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</si>
  <si>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</si>
  <si>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</si>
  <si>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</si>
  <si>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</si>
  <si>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</si>
  <si>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</si>
  <si>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</si>
  <si>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</si>
  <si>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</si>
  <si>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</si>
  <si>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</si>
  <si>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</si>
  <si>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</si>
  <si>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</si>
  <si>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</si>
  <si>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</si>
  <si>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</si>
  <si>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</si>
  <si>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</si>
  <si>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</si>
  <si>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</si>
  <si>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</si>
  <si>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</si>
  <si>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</si>
  <si>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</si>
  <si>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</si>
  <si>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</si>
  <si>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</si>
  <si>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</si>
  <si>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</si>
  <si>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</si>
  <si>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</si>
  <si>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</si>
  <si>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</si>
  <si>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</si>
  <si>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</si>
  <si>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</si>
  <si>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</si>
  <si>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</si>
  <si>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</si>
  <si>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</si>
  <si>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</si>
  <si>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</si>
  <si>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</si>
  <si>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</si>
  <si>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</si>
  <si>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</si>
  <si>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</si>
  <si>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</si>
  <si>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</si>
  <si>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</si>
  <si>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</si>
  <si>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</si>
  <si>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</si>
  <si>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</si>
  <si>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</si>
  <si>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</si>
  <si>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</si>
  <si>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</si>
  <si>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</si>
  <si>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</si>
  <si>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</si>
  <si>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</si>
  <si>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</si>
  <si>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</si>
  <si>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</si>
  <si>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</si>
  <si>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</si>
  <si>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</si>
  <si>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</si>
  <si>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</si>
  <si>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</si>
  <si>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</si>
  <si>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</si>
  <si>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</si>
  <si>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</si>
  <si>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</si>
  <si>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</si>
  <si>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</si>
  <si>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</si>
  <si>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</si>
  <si>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</si>
  <si>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</si>
  <si>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</si>
  <si>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</si>
  <si>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</si>
  <si>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</si>
  <si>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</si>
  <si>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</si>
  <si>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</si>
  <si>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</si>
  <si>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</si>
  <si>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</si>
  <si>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</si>
  <si>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</si>
  <si>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</si>
  <si>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</si>
  <si>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</si>
  <si>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</si>
  <si>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</si>
  <si>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</si>
  <si>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</si>
  <si>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</si>
  <si>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</si>
  <si>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</si>
  <si>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</si>
  <si>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</si>
  <si>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</si>
  <si>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</si>
  <si>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</si>
  <si>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</si>
  <si>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</si>
  <si>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</si>
  <si>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</si>
  <si>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</si>
  <si>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</si>
  <si>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</si>
  <si>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</si>
  <si>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</si>
  <si>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</si>
  <si>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</si>
  <si>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</si>
  <si>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</si>
  <si>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</si>
  <si>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</si>
  <si>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</si>
  <si>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</si>
  <si>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</si>
  <si>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</si>
  <si>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</si>
  <si>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</si>
  <si>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</si>
  <si>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</si>
  <si>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</si>
  <si>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</si>
  <si>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</si>
  <si>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</si>
  <si>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</si>
  <si>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</si>
  <si>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</si>
  <si>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</si>
  <si>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</si>
  <si>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</si>
  <si>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</si>
  <si>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</si>
  <si>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</si>
  <si>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</si>
  <si>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</si>
  <si>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</si>
  <si>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</si>
  <si>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</si>
  <si>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</si>
  <si>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</si>
  <si>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</si>
  <si>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</si>
  <si>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</si>
  <si>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</si>
  <si>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</si>
  <si>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</si>
  <si>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</si>
  <si>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</si>
  <si>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</si>
  <si>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</si>
  <si>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</si>
  <si>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</si>
  <si>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</si>
  <si>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</si>
  <si>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</si>
  <si>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</si>
  <si>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</si>
  <si>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</si>
  <si>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</si>
  <si>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</si>
  <si>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</si>
  <si>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</si>
  <si>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</si>
  <si>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</si>
  <si>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</si>
  <si>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</si>
  <si>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</si>
  <si>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</si>
  <si>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</si>
  <si>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</si>
  <si>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</si>
  <si>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</si>
  <si>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</si>
  <si>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</si>
  <si>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</si>
  <si>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</si>
  <si>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</si>
  <si>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</si>
  <si>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</si>
  <si>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</si>
  <si>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</si>
  <si>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</si>
  <si>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</si>
  <si>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</si>
  <si>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</si>
  <si>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</si>
  <si>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</si>
  <si>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</si>
  <si>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</si>
  <si>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</si>
  <si>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</si>
  <si>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</si>
  <si>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</si>
  <si>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</si>
  <si>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</si>
  <si>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</si>
  <si>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</si>
  <si>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</si>
  <si>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</si>
  <si>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</si>
  <si>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</si>
  <si>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</si>
  <si>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</si>
  <si>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</si>
  <si>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</si>
  <si>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</si>
  <si>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</si>
  <si>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</si>
  <si>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</si>
  <si>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</si>
  <si>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</si>
  <si>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</si>
  <si>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</si>
  <si>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</si>
  <si>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</si>
  <si>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</si>
  <si>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</si>
  <si>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</si>
  <si>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</si>
  <si>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</si>
  <si>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</si>
  <si>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</si>
  <si>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</si>
  <si>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</si>
  <si>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</si>
  <si>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</si>
  <si>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</si>
  <si>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</si>
  <si>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</si>
  <si>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</si>
  <si>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</si>
  <si>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</si>
  <si>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</si>
  <si>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</si>
  <si>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</si>
  <si>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</si>
  <si>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</si>
  <si>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</si>
  <si>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</si>
  <si>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</si>
  <si>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</si>
  <si>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</si>
  <si>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</si>
  <si>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</si>
  <si>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</si>
  <si>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</si>
  <si>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</si>
  <si>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</si>
  <si>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</si>
  <si>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</si>
  <si>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</si>
  <si>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</si>
  <si>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</si>
  <si>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</si>
  <si>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</si>
  <si>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</si>
  <si>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</si>
  <si>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</si>
  <si>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</si>
  <si>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</si>
  <si>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</si>
  <si>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</si>
  <si>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</si>
  <si>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</si>
  <si>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</si>
  <si>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</si>
  <si>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</si>
  <si>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</si>
  <si>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</si>
  <si>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</si>
  <si>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</si>
  <si>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</si>
  <si>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</si>
  <si>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</si>
  <si>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</si>
  <si>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</si>
  <si>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</si>
  <si>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</si>
  <si>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</si>
  <si>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</si>
  <si>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</si>
  <si>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</si>
  <si>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</si>
  <si>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</si>
  <si>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</si>
  <si>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</si>
  <si>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</si>
  <si>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</si>
  <si>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</si>
  <si>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</si>
  <si>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</si>
  <si>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</si>
  <si>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</si>
  <si>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</si>
  <si>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</si>
  <si>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</si>
  <si>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</si>
  <si>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</si>
  <si>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</si>
  <si>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</si>
  <si>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</si>
  <si>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</si>
  <si>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</si>
  <si>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</si>
  <si>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</si>
  <si>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</si>
  <si>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</si>
  <si>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</si>
  <si>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</si>
  <si>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</si>
  <si>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</si>
  <si>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</si>
  <si>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</si>
  <si>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</si>
  <si>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</si>
  <si>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</si>
  <si>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</si>
  <si>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</si>
  <si>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</si>
  <si>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</si>
  <si>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</si>
  <si>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</si>
  <si>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</si>
  <si>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</si>
  <si>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</si>
  <si>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</si>
  <si>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</si>
  <si>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</si>
  <si>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</si>
  <si>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</si>
  <si>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</si>
  <si>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</si>
  <si>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</si>
  <si>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</si>
  <si>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</si>
  <si>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</si>
  <si>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</si>
  <si>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</si>
  <si>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</si>
  <si>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</si>
  <si>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</si>
  <si>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</si>
  <si>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</si>
  <si>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</si>
  <si>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</si>
  <si>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</si>
  <si>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</si>
  <si>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</si>
  <si>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</si>
  <si>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</si>
  <si>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</si>
  <si>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</si>
  <si>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</si>
  <si>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</si>
  <si>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</si>
  <si>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</si>
  <si>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</si>
  <si>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</si>
  <si>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</si>
  <si>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</si>
  <si>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</si>
  <si>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</si>
  <si>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</si>
  <si>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</si>
  <si>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</si>
  <si>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</si>
  <si>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</si>
  <si>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</si>
  <si>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</si>
  <si>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</si>
  <si>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</si>
  <si>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</si>
  <si>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</si>
  <si>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</si>
  <si>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</si>
  <si>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</si>
  <si>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</si>
  <si>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</si>
  <si>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</si>
  <si>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</si>
  <si>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</si>
  <si>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</si>
  <si>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</si>
  <si>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</si>
  <si>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</si>
  <si>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</si>
  <si>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</si>
  <si>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</si>
  <si>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</si>
  <si>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</si>
  <si>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</si>
  <si>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</si>
  <si>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</si>
  <si>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</si>
  <si>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</si>
  <si>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</si>
  <si>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</si>
  <si>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</si>
  <si>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</si>
  <si>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</si>
  <si>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</si>
  <si>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</si>
  <si>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</si>
  <si>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</si>
  <si>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</si>
  <si>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</si>
  <si>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</si>
  <si>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</si>
  <si>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</si>
  <si>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</si>
  <si>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</si>
  <si>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</si>
  <si>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</si>
  <si>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</si>
  <si>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</si>
  <si>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</si>
  <si>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</si>
  <si>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</si>
  <si>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</si>
  <si>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</si>
  <si>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</si>
  <si>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</si>
  <si>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</si>
  <si>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</si>
  <si>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</si>
  <si>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</si>
  <si>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</si>
  <si>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</si>
  <si>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</si>
  <si>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</si>
  <si>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</si>
  <si>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</si>
  <si>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</si>
  <si>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</si>
  <si>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</si>
  <si>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</si>
  <si>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</si>
  <si>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</si>
  <si>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</si>
  <si>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</si>
  <si>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</si>
  <si>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</si>
  <si>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</si>
  <si>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</si>
  <si>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</si>
  <si>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</si>
  <si>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</si>
  <si>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</si>
  <si>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</si>
  <si>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</si>
  <si>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</si>
  <si>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</si>
  <si>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</si>
  <si>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</si>
  <si>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</si>
  <si>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</si>
  <si>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</si>
  <si>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</si>
  <si>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</si>
  <si>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</si>
  <si>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</si>
  <si>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</si>
  <si>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</si>
  <si>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</si>
  <si>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</si>
  <si>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</si>
  <si>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</si>
  <si>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</si>
  <si>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</si>
  <si>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</si>
  <si>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</si>
  <si>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</si>
  <si>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</si>
  <si>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</si>
  <si>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</si>
  <si>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</si>
  <si>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</si>
  <si>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</si>
  <si>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</si>
  <si>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</si>
  <si>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</si>
  <si>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</si>
  <si>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</si>
  <si>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</si>
  <si>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</si>
  <si>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</si>
  <si>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</si>
  <si>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</si>
  <si>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</si>
  <si>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</si>
  <si>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</si>
  <si>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</si>
  <si>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</si>
  <si>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</si>
  <si>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</si>
  <si>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</si>
  <si>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</si>
  <si>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</si>
  <si>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</si>
  <si>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</si>
  <si>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</si>
  <si>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</si>
  <si>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</si>
  <si>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</si>
  <si>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</si>
  <si>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</si>
  <si>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</si>
  <si>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</si>
  <si>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</si>
  <si>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</si>
  <si>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</si>
  <si>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</si>
  <si>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</si>
  <si>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</si>
  <si>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</si>
  <si>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</si>
  <si>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</si>
  <si>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</si>
  <si>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</si>
  <si>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</si>
  <si>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</si>
  <si>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</si>
  <si>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</si>
  <si>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</si>
  <si>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</si>
  <si>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</si>
  <si>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</si>
  <si>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</si>
  <si>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</si>
  <si>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</si>
  <si>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</si>
  <si>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</si>
  <si>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</si>
  <si>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</si>
  <si>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</si>
  <si>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</si>
  <si>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</si>
  <si>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</si>
  <si>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</si>
  <si>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</si>
  <si>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</si>
  <si>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</si>
  <si>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</si>
  <si>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</si>
  <si>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</si>
  <si>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</si>
  <si>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</si>
  <si>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</si>
  <si>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</si>
  <si>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</si>
  <si>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</si>
  <si>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</si>
  <si>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</si>
  <si>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</si>
  <si>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</si>
  <si>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</si>
  <si>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</si>
  <si>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</si>
  <si>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</si>
  <si>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</si>
  <si>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</si>
  <si>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</si>
  <si>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</si>
  <si>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</si>
  <si>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</si>
  <si>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</si>
  <si>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</si>
  <si>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</si>
  <si>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</si>
  <si>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</si>
  <si>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</si>
  <si>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</si>
  <si>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</si>
  <si>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</si>
  <si>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</si>
  <si>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</si>
  <si>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</si>
  <si>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</si>
  <si>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</si>
  <si>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</si>
  <si>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</si>
  <si>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</si>
  <si>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</si>
  <si>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</si>
  <si>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</si>
  <si>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</si>
  <si>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</si>
  <si>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</si>
  <si>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</si>
  <si>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</si>
  <si>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</si>
  <si>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</si>
  <si>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</si>
  <si>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</si>
  <si>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</si>
  <si>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</si>
  <si>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</si>
  <si>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</si>
  <si>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</si>
  <si>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</si>
  <si>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</si>
  <si>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</si>
  <si>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</si>
  <si>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</si>
  <si>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</si>
  <si>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</si>
  <si>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</si>
  <si>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</si>
  <si>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</si>
  <si>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</si>
  <si>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</si>
  <si>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</si>
  <si>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</si>
  <si>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</si>
  <si>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</si>
  <si>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</si>
  <si>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</si>
  <si>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</si>
  <si>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</si>
  <si>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</si>
  <si>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</si>
  <si>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</si>
  <si>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</si>
  <si>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</si>
  <si>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</si>
  <si>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</si>
  <si>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</si>
  <si>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</si>
  <si>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</si>
  <si>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</si>
  <si>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</si>
  <si>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</si>
  <si>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</si>
  <si>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</si>
  <si>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</si>
  <si>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</si>
  <si>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</si>
  <si>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</si>
  <si>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</si>
  <si>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</si>
  <si>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</si>
  <si>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</si>
  <si>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</si>
  <si>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</si>
  <si>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</si>
  <si>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</si>
  <si>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</si>
  <si>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</si>
  <si>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</si>
  <si>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</si>
  <si>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</si>
  <si>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</si>
  <si>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</si>
  <si>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</si>
  <si>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</si>
  <si>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</si>
  <si>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</si>
  <si>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</si>
  <si>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</si>
  <si>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</si>
  <si>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</si>
  <si>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</si>
  <si>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</si>
  <si>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</si>
  <si>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</si>
  <si>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</si>
  <si>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</si>
  <si>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</si>
  <si>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</si>
  <si>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</si>
  <si>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</si>
  <si>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</si>
  <si>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</si>
  <si>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</si>
  <si>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</si>
  <si>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</si>
  <si>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</si>
  <si>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</si>
  <si>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</si>
  <si>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</si>
  <si>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</si>
  <si>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</si>
  <si>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</si>
  <si>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</si>
  <si>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</si>
  <si>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</si>
  <si>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</si>
  <si>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</si>
  <si>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</si>
  <si>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</si>
  <si>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</si>
  <si>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</si>
  <si>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</si>
  <si>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</si>
  <si>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</si>
  <si>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</si>
  <si>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</si>
  <si>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</si>
  <si>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</si>
  <si>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</si>
  <si>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</si>
  <si>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</si>
  <si>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</si>
  <si>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</si>
  <si>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</si>
  <si>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</si>
  <si>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</si>
  <si>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</si>
  <si>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</si>
  <si>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</si>
  <si>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</si>
  <si>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</si>
  <si>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</si>
  <si>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</si>
  <si>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</si>
  <si>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</si>
  <si>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</si>
  <si>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</si>
  <si>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</si>
  <si>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</si>
  <si>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</si>
  <si>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</si>
  <si>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</si>
  <si>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</si>
  <si>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</si>
  <si>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</si>
  <si>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</si>
  <si>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</si>
  <si>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</si>
  <si>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</si>
  <si>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</si>
  <si>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</si>
  <si>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</si>
  <si>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</si>
  <si>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</si>
  <si>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</si>
  <si>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</si>
  <si>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</si>
  <si>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</si>
  <si>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</si>
  <si>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</si>
  <si>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</si>
  <si>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</si>
  <si>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</si>
  <si>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</si>
  <si>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</si>
  <si>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</si>
  <si>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</si>
  <si>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</si>
  <si>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</si>
  <si>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</si>
  <si>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</si>
  <si>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</si>
  <si>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</si>
  <si>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</si>
  <si>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</si>
  <si>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</si>
  <si>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</si>
  <si>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</si>
  <si>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</si>
  <si>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</si>
  <si>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</si>
  <si>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</si>
  <si>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</si>
  <si>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</si>
  <si>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</si>
  <si>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</si>
  <si>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</si>
  <si>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</si>
  <si>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</si>
  <si>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</si>
  <si>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</si>
  <si>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</si>
  <si>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</si>
  <si>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</si>
  <si>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</si>
  <si>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</si>
  <si>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</si>
  <si>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</si>
  <si>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</si>
  <si>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</si>
  <si>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</si>
  <si>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</si>
  <si>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</si>
  <si>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</si>
  <si>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</si>
  <si>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</si>
  <si>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</si>
  <si>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</si>
  <si>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</si>
  <si>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</si>
  <si>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</si>
  <si>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</si>
  <si>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</si>
  <si>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</si>
  <si>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</si>
  <si>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</si>
  <si>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</si>
  <si>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</si>
  <si>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</si>
  <si>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</si>
  <si>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</si>
  <si>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</si>
  <si>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</si>
  <si>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</si>
  <si>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</si>
  <si>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</si>
  <si>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</si>
  <si>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</si>
  <si>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</si>
  <si>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</si>
  <si>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</si>
  <si>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</si>
  <si>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</si>
  <si>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</si>
  <si>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</si>
  <si>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</si>
  <si>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</si>
  <si>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</si>
  <si>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</si>
  <si>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</si>
  <si>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</si>
  <si>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</si>
  <si>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</si>
  <si>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</si>
  <si>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</si>
  <si>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</si>
  <si>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</si>
  <si>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</si>
  <si>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</si>
  <si>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</si>
  <si>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</si>
  <si>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</si>
  <si>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</si>
  <si>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</si>
  <si>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</si>
  <si>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</si>
  <si>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</si>
  <si>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</si>
  <si>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</si>
  <si>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</si>
  <si>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</si>
  <si>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</si>
  <si>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</si>
  <si>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</si>
  <si>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</si>
  <si>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</si>
  <si>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</si>
  <si>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</si>
  <si>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</si>
  <si>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</si>
  <si>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</si>
  <si>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</si>
  <si>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</si>
  <si>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</si>
  <si>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</si>
  <si>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</si>
  <si>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</si>
  <si>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</si>
  <si>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</si>
  <si>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</si>
  <si>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</si>
  <si>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</si>
  <si>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</si>
  <si>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</si>
  <si>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</si>
  <si>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</si>
  <si>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</si>
  <si>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</si>
  <si>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</si>
  <si>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</si>
  <si>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</si>
  <si>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</si>
  <si>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</si>
  <si>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</si>
  <si>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</si>
  <si>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</si>
  <si>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</si>
  <si>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</si>
  <si>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</si>
  <si>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</si>
  <si>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</si>
  <si>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</si>
  <si>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</si>
  <si>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</si>
  <si>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</si>
  <si>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</si>
  <si>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</si>
  <si>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</si>
  <si>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</si>
  <si>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</si>
  <si>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</si>
  <si>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</si>
  <si>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</si>
  <si>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</si>
  <si>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</si>
  <si>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</si>
  <si>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</si>
  <si>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</si>
  <si>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</si>
  <si>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</si>
  <si>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</si>
  <si>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</si>
  <si>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</si>
  <si>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</si>
  <si>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</si>
  <si>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</si>
  <si>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</si>
  <si>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</si>
  <si>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</si>
  <si>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</si>
  <si>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</si>
  <si>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</si>
  <si>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</si>
  <si>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</si>
  <si>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</si>
  <si>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</si>
  <si>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</si>
  <si>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</si>
  <si>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</si>
  <si>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</si>
  <si>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</si>
  <si>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</si>
  <si>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</si>
  <si>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</si>
  <si>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</si>
  <si>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</si>
  <si>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</si>
  <si>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</si>
  <si>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</si>
  <si>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</si>
  <si>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</si>
  <si>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</si>
  <si>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</si>
  <si>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</si>
  <si>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</si>
  <si>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</si>
  <si>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</si>
  <si>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</si>
  <si>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</si>
  <si>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</si>
  <si>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</si>
  <si>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</si>
  <si>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</si>
  <si>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</si>
  <si>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</si>
  <si>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</si>
  <si>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</si>
  <si>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</si>
  <si>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</si>
  <si>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</si>
  <si>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</si>
  <si>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</si>
  <si>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</si>
  <si>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</si>
  <si>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</si>
  <si>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</si>
  <si>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</si>
  <si>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</si>
  <si>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</si>
  <si>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</si>
  <si>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</si>
  <si>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</si>
  <si>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</si>
  <si>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</si>
  <si>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</si>
  <si>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</si>
  <si>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</si>
  <si>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</si>
  <si>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</si>
  <si>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</si>
  <si>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</si>
  <si>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</si>
  <si>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</si>
  <si>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</si>
  <si>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</si>
  <si>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</si>
  <si>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</si>
  <si>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</si>
  <si>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</si>
  <si>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</si>
  <si>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</si>
  <si>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</si>
  <si>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</si>
  <si>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</si>
  <si>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</si>
  <si>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</si>
  <si>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</si>
  <si>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</si>
  <si>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</si>
  <si>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</si>
  <si>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</si>
  <si>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</si>
  <si>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</si>
  <si>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</si>
  <si>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</si>
  <si>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</si>
  <si>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</si>
  <si>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</si>
  <si>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</si>
  <si>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</si>
  <si>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</si>
  <si>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</si>
  <si>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</si>
  <si>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</si>
  <si>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</si>
  <si>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</si>
  <si>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</si>
  <si>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</si>
  <si>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</si>
  <si>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</si>
  <si>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</si>
  <si>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</si>
  <si>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</si>
  <si>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</si>
  <si>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</si>
  <si>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</si>
  <si>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</si>
  <si>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</si>
  <si>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</si>
  <si>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</si>
  <si>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</si>
  <si>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</si>
  <si>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</si>
  <si>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</si>
  <si>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</si>
  <si>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</si>
  <si>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</si>
  <si>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</si>
  <si>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</si>
  <si>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</si>
  <si>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</si>
  <si>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</si>
  <si>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</si>
  <si>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</si>
  <si>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</si>
  <si>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</si>
  <si>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</si>
  <si>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</si>
  <si>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</si>
  <si>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</si>
  <si>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</si>
  <si>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</si>
  <si>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</si>
  <si>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</si>
  <si>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</si>
  <si>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</si>
  <si>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</si>
  <si>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</si>
  <si>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</si>
  <si>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</si>
  <si>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</si>
  <si>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</si>
  <si>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</si>
  <si>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</si>
  <si>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</si>
  <si>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</si>
  <si>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</si>
  <si>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</si>
  <si>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</si>
  <si>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</si>
  <si>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</si>
  <si>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</si>
  <si>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</si>
  <si>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</si>
  <si>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</si>
  <si>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</si>
  <si>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</si>
  <si>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</si>
  <si>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</si>
  <si>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</si>
  <si>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</si>
  <si>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</si>
  <si>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</si>
  <si>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</si>
  <si>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</si>
  <si>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</si>
  <si>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</si>
  <si>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</si>
  <si>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</si>
  <si>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</si>
  <si>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</si>
  <si>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</si>
  <si>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</si>
  <si>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</si>
  <si>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</si>
  <si>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</si>
  <si>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</si>
  <si>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</si>
  <si>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</si>
  <si>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</si>
  <si>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</si>
  <si>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</si>
  <si>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</si>
  <si>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</si>
  <si>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</si>
  <si>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</si>
  <si>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</si>
  <si>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</si>
  <si>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</si>
  <si>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</si>
  <si>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</si>
  <si>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</si>
  <si>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</si>
  <si>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</si>
  <si>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</si>
  <si>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</si>
  <si>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</si>
  <si>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</si>
  <si>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</si>
  <si>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</si>
  <si>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</si>
  <si>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</si>
  <si>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</si>
  <si>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</si>
  <si>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</si>
  <si>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</si>
  <si>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</si>
  <si>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</si>
  <si>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</si>
  <si>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</si>
  <si>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</si>
  <si>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</si>
  <si>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</si>
  <si>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</si>
  <si>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</si>
  <si>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</si>
  <si>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</si>
  <si>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</si>
  <si>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</si>
  <si>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</si>
  <si>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</si>
  <si>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</si>
  <si>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</si>
  <si>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</si>
  <si>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</si>
  <si>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</si>
  <si>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</si>
  <si>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</si>
  <si>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</si>
  <si>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</si>
  <si>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</si>
  <si>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</si>
  <si>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</si>
  <si>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</si>
  <si>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</si>
  <si>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</si>
  <si>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</si>
  <si>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</si>
  <si>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</si>
  <si>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</si>
  <si>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</si>
  <si>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</si>
  <si>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</si>
  <si>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</si>
  <si>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</si>
  <si>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</si>
  <si>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</si>
  <si>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</si>
  <si>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</si>
  <si>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</si>
  <si>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</si>
  <si>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</si>
  <si>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</si>
  <si>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</si>
  <si>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</si>
  <si>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</si>
  <si>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</si>
  <si>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</si>
  <si>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</si>
  <si>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</si>
  <si>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</si>
  <si>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</si>
  <si>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</si>
  <si>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</si>
  <si>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</si>
  <si>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</si>
  <si>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</si>
  <si>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</si>
  <si>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</si>
  <si>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</si>
  <si>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</si>
  <si>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</si>
  <si>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</si>
  <si>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</si>
  <si>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</si>
  <si>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</si>
  <si>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</si>
  <si>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</si>
  <si>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</si>
  <si>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</si>
  <si>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</si>
  <si>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</si>
  <si>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</si>
  <si>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</si>
  <si>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</si>
  <si>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</si>
  <si>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</si>
  <si>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</si>
  <si>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</si>
  <si>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</si>
  <si>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</si>
  <si>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</si>
  <si>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</si>
  <si>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</si>
  <si>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</si>
  <si>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</si>
  <si>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</si>
  <si>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</si>
  <si>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</si>
  <si>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</si>
  <si>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</si>
  <si>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</si>
  <si>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</si>
  <si>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</si>
  <si>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</si>
  <si>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</si>
  <si>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</si>
  <si>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</si>
  <si>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</si>
  <si>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</si>
  <si>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</si>
  <si>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</si>
  <si>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</si>
  <si>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</si>
  <si>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</si>
  <si>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</si>
  <si>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</si>
  <si>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</si>
  <si>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</si>
  <si>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</si>
  <si>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</si>
  <si>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</si>
  <si>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</si>
  <si>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</si>
  <si>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</si>
  <si>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</si>
  <si>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</si>
  <si>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</si>
  <si>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</si>
  <si>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</si>
  <si>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</si>
  <si>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</si>
  <si>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</si>
  <si>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</si>
  <si>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</si>
  <si>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</si>
  <si>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</si>
  <si>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</si>
  <si>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</si>
  <si>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</si>
  <si>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</si>
  <si>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</si>
  <si>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</si>
  <si>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</si>
  <si>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</si>
  <si>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</si>
  <si>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</si>
  <si>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</si>
  <si>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</si>
  <si>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</si>
  <si>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</si>
  <si>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</si>
  <si>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</si>
  <si>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</si>
  <si>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</si>
  <si>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</si>
  <si>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</si>
  <si>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</si>
  <si>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</si>
  <si>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</si>
  <si>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</si>
  <si>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</si>
  <si>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</si>
  <si>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</si>
  <si>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</si>
  <si>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</si>
  <si>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</si>
  <si>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</si>
  <si>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</si>
  <si>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</si>
  <si>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</si>
  <si>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</si>
  <si>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</si>
  <si>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</si>
  <si>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</si>
  <si>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</si>
  <si>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</si>
  <si>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</si>
  <si>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</si>
  <si>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</si>
  <si>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</si>
  <si>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</si>
  <si>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</si>
  <si>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</si>
  <si>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</si>
  <si>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</si>
  <si>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</si>
  <si>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</si>
  <si>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</si>
  <si>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</si>
  <si>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</si>
  <si>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</si>
  <si>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</si>
  <si>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</si>
  <si>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</si>
  <si>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</si>
  <si>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</si>
  <si>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</si>
  <si>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</si>
  <si>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</si>
  <si>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</si>
  <si>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</si>
  <si>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</si>
  <si>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</si>
  <si>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</si>
  <si>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</si>
  <si>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</si>
  <si>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</si>
  <si>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</si>
  <si>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</si>
  <si>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</si>
  <si>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</si>
  <si>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</si>
  <si>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</si>
  <si>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</si>
  <si>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</si>
  <si>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</si>
  <si>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</si>
  <si>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</si>
  <si>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</si>
  <si>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</si>
  <si>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</si>
  <si>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</si>
  <si>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</si>
  <si>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</si>
  <si>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</si>
  <si>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</si>
  <si>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</si>
  <si>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</si>
  <si>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</si>
  <si>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</si>
  <si>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</si>
  <si>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</si>
  <si>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</si>
  <si>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</si>
  <si>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</si>
  <si>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</si>
  <si>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</si>
  <si>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</si>
  <si>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</si>
  <si>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</si>
  <si>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</si>
  <si>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</si>
  <si>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</si>
  <si>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</si>
  <si>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</si>
  <si>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</si>
  <si>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</si>
  <si>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</si>
  <si>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</si>
  <si>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</si>
  <si>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</si>
  <si>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</si>
  <si>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</si>
  <si>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</si>
  <si>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</si>
  <si>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</si>
  <si>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</si>
  <si>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</si>
  <si>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</si>
  <si>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</si>
  <si>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</si>
  <si>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</si>
  <si>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</si>
  <si>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</si>
  <si>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</si>
  <si>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</si>
  <si>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</si>
  <si>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</si>
  <si>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</si>
  <si>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</si>
  <si>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</si>
  <si>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</si>
  <si>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</si>
  <si>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</si>
  <si>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</si>
  <si>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</si>
  <si>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</si>
  <si>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</si>
  <si>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</si>
  <si>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</si>
  <si>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</si>
  <si>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</si>
  <si>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</si>
  <si>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</si>
  <si>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</si>
  <si>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</si>
  <si>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</si>
  <si>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</si>
  <si>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</si>
  <si>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</si>
  <si>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</si>
  <si>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</si>
  <si>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</si>
  <si>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</si>
  <si>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</si>
  <si>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</si>
  <si>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</si>
  <si>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</si>
  <si>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</si>
  <si>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</si>
  <si>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</si>
  <si>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</si>
  <si>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</si>
  <si>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</si>
  <si>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</si>
  <si>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</si>
  <si>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</si>
  <si>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</si>
  <si>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</si>
  <si>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</si>
  <si>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</si>
  <si>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</si>
  <si>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</si>
  <si>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</si>
  <si>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</si>
  <si>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</si>
  <si>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</si>
  <si>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</si>
  <si>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</si>
  <si>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</si>
  <si>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</si>
  <si>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</si>
  <si>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</si>
  <si>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</si>
  <si>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</si>
  <si>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</si>
  <si>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</si>
  <si>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</si>
  <si>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</si>
  <si>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</si>
  <si>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</si>
  <si>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</si>
  <si>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</si>
  <si>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</si>
  <si>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</si>
  <si>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</si>
  <si>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</si>
  <si>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</si>
  <si>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</si>
  <si>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</si>
  <si>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</si>
  <si>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</si>
  <si>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</si>
  <si>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</si>
  <si>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</si>
  <si>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</si>
  <si>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</si>
  <si>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</si>
  <si>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</si>
  <si>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</si>
  <si>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</si>
  <si>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</si>
  <si>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</si>
  <si>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</si>
  <si>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</si>
  <si>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</si>
  <si>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</si>
  <si>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</si>
  <si>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</si>
  <si>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</si>
  <si>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</si>
  <si>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</si>
  <si>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</si>
  <si>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</si>
  <si>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</si>
  <si>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</si>
  <si>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</si>
  <si>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</si>
  <si>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</si>
  <si>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</si>
  <si>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</si>
  <si>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</si>
  <si>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</si>
  <si>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</si>
  <si>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</si>
  <si>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</si>
  <si>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</si>
  <si>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</si>
  <si>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</si>
  <si>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</si>
  <si>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</si>
  <si>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</si>
  <si>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</si>
  <si>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</si>
  <si>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</si>
  <si>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</si>
  <si>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</si>
  <si>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</si>
  <si>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</si>
  <si>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</si>
  <si>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</si>
  <si>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</si>
  <si>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</si>
  <si>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</si>
  <si>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</si>
  <si>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</si>
  <si>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</si>
  <si>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</si>
  <si>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</si>
  <si>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</si>
  <si>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</si>
  <si>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</si>
  <si>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</si>
  <si>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</si>
  <si>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</si>
  <si>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</si>
  <si>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</si>
  <si>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</si>
  <si>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</si>
  <si>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</si>
  <si>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</si>
  <si>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</si>
  <si>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</si>
  <si>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</si>
  <si>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</si>
  <si>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</si>
  <si>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</si>
  <si>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</si>
  <si>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</si>
  <si>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</si>
  <si>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</si>
  <si>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</si>
  <si>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</si>
  <si>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</si>
  <si>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</si>
  <si>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</si>
  <si>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</si>
  <si>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</si>
  <si>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</si>
  <si>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</si>
  <si>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</si>
  <si>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</si>
  <si>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</si>
  <si>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</si>
  <si>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</si>
  <si>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</si>
  <si>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</si>
  <si>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</si>
  <si>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</si>
  <si>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</si>
  <si>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</si>
  <si>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</si>
  <si>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</si>
  <si>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</si>
  <si>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</si>
  <si>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</si>
  <si>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</si>
  <si>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</si>
  <si>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</si>
  <si>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</si>
  <si>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</si>
  <si>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</si>
  <si>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</si>
  <si>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</si>
  <si>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</si>
  <si>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</si>
  <si>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</si>
  <si>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</si>
  <si>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</si>
  <si>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</si>
  <si>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</si>
  <si>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</si>
  <si>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</si>
  <si>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</si>
  <si>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</si>
  <si>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</si>
  <si>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</si>
  <si>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</si>
  <si>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</si>
  <si>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</si>
  <si>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</si>
  <si>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</si>
  <si>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</si>
  <si>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</si>
  <si>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</si>
  <si>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</si>
  <si>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</si>
  <si>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</si>
  <si>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</si>
  <si>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</si>
  <si>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</si>
  <si>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</si>
  <si>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</si>
  <si>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</si>
  <si>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</si>
  <si>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</si>
  <si>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</si>
  <si>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</si>
  <si>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</si>
  <si>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</si>
  <si>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</si>
  <si>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</si>
  <si>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</si>
  <si>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</si>
  <si>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</si>
  <si>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</si>
  <si>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</si>
  <si>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</si>
  <si>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</si>
  <si>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</si>
  <si>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</si>
  <si>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</si>
  <si>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</si>
  <si>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</si>
  <si>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</si>
  <si>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</si>
  <si>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</si>
  <si>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</si>
  <si>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</si>
  <si>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</si>
  <si>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</si>
  <si>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</si>
  <si>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</si>
  <si>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</si>
  <si>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</si>
  <si>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</si>
  <si>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</si>
  <si>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</si>
  <si>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</si>
  <si>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</si>
  <si>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</si>
  <si>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</si>
  <si>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</si>
  <si>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</si>
  <si>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</si>
  <si>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</si>
  <si>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</si>
  <si>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</si>
  <si>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</si>
  <si>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</si>
  <si>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</si>
  <si>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</si>
  <si>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</si>
  <si>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</si>
  <si>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</si>
  <si>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</si>
  <si>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</si>
  <si>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</si>
  <si>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</si>
  <si>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</si>
  <si>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</si>
  <si>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</si>
  <si>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</si>
  <si>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</si>
  <si>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</si>
  <si>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</si>
  <si>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</si>
  <si>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</si>
  <si>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</si>
  <si>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</si>
  <si>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</si>
  <si>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</si>
  <si>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</si>
  <si>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</si>
  <si>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</si>
  <si>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</si>
  <si>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</si>
  <si>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</si>
  <si>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</si>
  <si>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</si>
  <si>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</si>
  <si>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</si>
  <si>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</si>
  <si>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</si>
  <si>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</si>
  <si>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</si>
  <si>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</si>
  <si>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</si>
  <si>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</si>
  <si>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</si>
  <si>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</si>
  <si>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</si>
  <si>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</si>
  <si>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</si>
  <si>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</si>
  <si>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</si>
  <si>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</si>
  <si>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</si>
  <si>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</si>
  <si>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</si>
  <si>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</si>
  <si>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</si>
  <si>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</si>
  <si>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</si>
  <si>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</si>
  <si>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</si>
  <si>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</si>
  <si>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</si>
  <si>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</si>
  <si>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</si>
  <si>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</si>
  <si>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</si>
  <si>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</si>
  <si>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</si>
  <si>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</si>
  <si>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</si>
  <si>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</si>
  <si>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</si>
  <si>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</si>
  <si>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</si>
  <si>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</si>
  <si>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</si>
  <si>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</si>
  <si>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</si>
  <si>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</si>
  <si>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</si>
  <si>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</si>
  <si>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</si>
  <si>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</si>
  <si>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</si>
  <si>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</si>
  <si>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</si>
  <si>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</si>
  <si>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</si>
  <si>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</si>
  <si>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</si>
  <si>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</si>
  <si>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</si>
  <si>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</si>
  <si>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</si>
  <si>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</si>
  <si>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</si>
  <si>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</si>
  <si>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</si>
  <si>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</si>
  <si>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</si>
  <si>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</si>
  <si>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</si>
  <si>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</si>
  <si>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</si>
  <si>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</si>
  <si>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</si>
  <si>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</si>
  <si>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</si>
  <si>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</si>
  <si>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</si>
  <si>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</si>
  <si>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</si>
  <si>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</si>
  <si>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</si>
  <si>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</si>
  <si>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</si>
  <si>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</si>
  <si>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</si>
  <si>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</si>
  <si>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</si>
  <si>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</si>
  <si>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</si>
  <si>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</si>
  <si>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</si>
  <si>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</si>
  <si>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</si>
  <si>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</si>
  <si>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</si>
  <si>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</si>
  <si>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</si>
  <si>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</si>
  <si>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</si>
  <si>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</si>
  <si>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</si>
  <si>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</si>
  <si>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</si>
  <si>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</si>
  <si>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</si>
  <si>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</si>
  <si>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</si>
  <si>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</si>
  <si>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</si>
  <si>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</si>
  <si>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</si>
  <si>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</si>
  <si>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</si>
  <si>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</si>
  <si>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</si>
  <si>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</si>
  <si>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</si>
  <si>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</si>
  <si>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</si>
  <si>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</si>
  <si>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</si>
  <si>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</si>
  <si>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</si>
  <si>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</si>
  <si>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</si>
  <si>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</si>
  <si>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</si>
  <si>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</si>
  <si>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</si>
  <si>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</si>
  <si>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</si>
  <si>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</si>
  <si>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</si>
  <si>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</si>
  <si>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</si>
  <si>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</si>
  <si>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</si>
  <si>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</si>
  <si>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</si>
  <si>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</si>
  <si>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</si>
  <si>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</si>
  <si>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</si>
  <si>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</si>
  <si>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</si>
  <si>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</si>
  <si>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</si>
  <si>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</si>
  <si>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</si>
  <si>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</si>
  <si>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</si>
  <si>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</si>
  <si>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</si>
  <si>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</si>
  <si>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</si>
  <si>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</si>
  <si>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</si>
  <si>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</si>
  <si>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</si>
  <si>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</si>
  <si>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</si>
  <si>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</si>
  <si>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</si>
  <si>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</si>
  <si>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</si>
  <si>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</si>
  <si>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</si>
  <si>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</si>
  <si>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</si>
  <si>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</si>
  <si>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</si>
  <si>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</si>
  <si>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</si>
  <si>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</si>
  <si>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</si>
  <si>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</si>
  <si>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</si>
  <si>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</si>
  <si>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</si>
  <si>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</si>
  <si>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</si>
  <si>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</si>
  <si>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</si>
  <si>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</si>
  <si>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</si>
  <si>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</si>
  <si>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</si>
  <si>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</si>
  <si>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</si>
  <si>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</si>
  <si>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</si>
  <si>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</si>
  <si>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</si>
  <si>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</si>
  <si>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</si>
  <si>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</si>
  <si>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</si>
  <si>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</si>
  <si>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</si>
  <si>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</si>
  <si>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</si>
  <si>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</si>
  <si>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</si>
  <si>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</si>
  <si>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</si>
  <si>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</si>
  <si>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</si>
  <si>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</si>
  <si>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</si>
  <si>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</si>
  <si>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</si>
  <si>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</si>
  <si>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</si>
  <si>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</si>
  <si>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</si>
  <si>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</si>
  <si>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</si>
  <si>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</si>
  <si>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</si>
  <si>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</si>
  <si>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</si>
  <si>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</si>
  <si>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</si>
  <si>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</si>
  <si>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</si>
  <si>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</si>
  <si>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</si>
  <si>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</si>
  <si>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</si>
  <si>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</si>
  <si>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</si>
  <si>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</si>
  <si>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</si>
  <si>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</si>
  <si>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</si>
  <si>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</si>
  <si>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</si>
  <si>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</si>
  <si>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</si>
  <si>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</si>
  <si>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</si>
  <si>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</si>
  <si>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</si>
  <si>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</si>
  <si>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</si>
  <si>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</si>
  <si>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</si>
  <si>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</si>
  <si>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</si>
  <si>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</si>
  <si>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</si>
  <si>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</si>
  <si>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</si>
  <si>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</si>
  <si>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</si>
  <si>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</si>
  <si>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</si>
  <si>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</si>
  <si>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</si>
  <si>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</si>
  <si>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</si>
  <si>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</si>
  <si>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</si>
  <si>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</si>
  <si>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</si>
  <si>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</si>
  <si>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</si>
  <si>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</si>
  <si>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</si>
  <si>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</si>
  <si>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</si>
  <si>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</si>
  <si>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</si>
  <si>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</si>
  <si>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</si>
  <si>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</si>
  <si>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</si>
  <si>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</si>
  <si>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</si>
  <si>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</si>
  <si>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</si>
  <si>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</si>
  <si>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</si>
  <si>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</si>
  <si>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</si>
  <si>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</si>
  <si>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</si>
  <si>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</si>
  <si>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</si>
  <si>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</si>
  <si>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</si>
  <si>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</si>
  <si>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</si>
  <si>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</si>
  <si>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</si>
  <si>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</si>
  <si>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</si>
  <si>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</si>
  <si>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</si>
  <si>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</si>
  <si>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</si>
  <si>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</si>
  <si>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</si>
  <si>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</si>
  <si>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</si>
  <si>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</si>
  <si>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</si>
  <si>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</si>
  <si>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</si>
  <si>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</si>
  <si>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</si>
  <si>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</si>
  <si>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</si>
  <si>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</si>
  <si>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</si>
  <si>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</si>
  <si>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</si>
  <si>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</si>
  <si>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</si>
  <si>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</si>
  <si>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</si>
  <si>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</si>
  <si>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</si>
  <si>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</si>
  <si>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</si>
  <si>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</si>
  <si>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</si>
  <si>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</si>
  <si>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</si>
  <si>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</si>
  <si>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</si>
  <si>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</si>
  <si>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</si>
  <si>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</si>
  <si>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</si>
  <si>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</si>
  <si>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</si>
  <si>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</si>
  <si>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</si>
  <si>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</si>
  <si>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</si>
  <si>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</si>
  <si>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</si>
  <si>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</si>
  <si>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</si>
  <si>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</si>
  <si>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</si>
  <si>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</si>
  <si>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</si>
  <si>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</si>
  <si>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</si>
  <si>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</si>
  <si>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</si>
  <si>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</si>
  <si>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</si>
  <si>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</si>
  <si>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</si>
  <si>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</si>
  <si>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</si>
  <si>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</si>
  <si>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</si>
  <si>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</si>
  <si>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</si>
  <si>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</si>
  <si>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</si>
  <si>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</si>
  <si>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</si>
  <si>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</si>
  <si>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</si>
  <si>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</si>
  <si>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</si>
  <si>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</si>
  <si>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</si>
  <si>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</si>
  <si>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</si>
  <si>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</si>
  <si>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</si>
  <si>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</si>
  <si>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</si>
  <si>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</si>
  <si>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</si>
  <si>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</si>
  <si>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</si>
  <si>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</si>
  <si>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</si>
  <si>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</si>
  <si>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</si>
  <si>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</si>
  <si>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</si>
  <si>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</si>
  <si>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</si>
  <si>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</si>
  <si>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</si>
  <si>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</si>
  <si>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</si>
  <si>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</si>
  <si>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</si>
  <si>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</si>
  <si>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</si>
  <si>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</si>
  <si>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</si>
  <si>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</si>
  <si>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</si>
  <si>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</si>
  <si>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</si>
  <si>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</si>
  <si>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</si>
  <si>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</si>
  <si>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</si>
  <si>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</si>
  <si>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</si>
  <si>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</si>
  <si>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</si>
  <si>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</si>
  <si>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</si>
  <si>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</si>
  <si>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</si>
  <si>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</si>
  <si>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</si>
  <si>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</si>
  <si>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</si>
  <si>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</si>
  <si>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</si>
  <si>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</si>
  <si>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</si>
  <si>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</si>
  <si>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</si>
  <si>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</si>
  <si>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</si>
  <si>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</si>
  <si>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</si>
  <si>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</si>
  <si>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</si>
  <si>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</si>
  <si>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</si>
  <si>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</si>
  <si>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</si>
  <si>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</si>
  <si>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</si>
  <si>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</si>
  <si>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</si>
  <si>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</si>
  <si>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</si>
  <si>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</si>
  <si>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</si>
  <si>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</si>
  <si>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</si>
  <si>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</si>
  <si>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</si>
  <si>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</si>
  <si>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</si>
  <si>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</si>
  <si>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</si>
  <si>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</si>
  <si>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</si>
  <si>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</si>
  <si>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</si>
  <si>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</si>
  <si>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</si>
  <si>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</si>
  <si>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</si>
  <si>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</si>
  <si>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</si>
  <si>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</si>
  <si>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</si>
  <si>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</si>
  <si>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</si>
  <si>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</si>
  <si>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</si>
  <si>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</si>
  <si>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</si>
  <si>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</si>
  <si>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</si>
  <si>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</si>
  <si>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</si>
  <si>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</si>
  <si>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</si>
  <si>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</si>
  <si>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</si>
  <si>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</si>
  <si>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</si>
  <si>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</si>
  <si>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</si>
  <si>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</si>
  <si>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</si>
  <si>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</si>
  <si>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</si>
  <si>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</si>
  <si>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</si>
  <si>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</si>
  <si>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</si>
  <si>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</si>
  <si>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</si>
  <si>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</si>
  <si>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</si>
  <si>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</si>
  <si>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</si>
  <si>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</si>
  <si>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</si>
  <si>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</si>
  <si>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</si>
  <si>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</si>
  <si>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</si>
  <si>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</si>
  <si>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</si>
  <si>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</si>
  <si>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</si>
  <si>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</si>
  <si>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</si>
  <si>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</si>
  <si>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</si>
  <si>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</si>
  <si>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</si>
  <si>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</si>
  <si>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</si>
  <si>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</si>
  <si>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</si>
  <si>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</si>
  <si>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</si>
  <si>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</si>
  <si>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</si>
  <si>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</si>
  <si>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</si>
  <si>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</si>
  <si>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</si>
  <si>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</si>
  <si>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</si>
  <si>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</si>
  <si>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</si>
  <si>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</si>
  <si>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</si>
  <si>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</si>
  <si>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</si>
  <si>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</si>
  <si>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</si>
  <si>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</si>
  <si>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</si>
  <si>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</si>
  <si>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</si>
  <si>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</si>
  <si>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</si>
  <si>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</si>
  <si>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</si>
  <si>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</si>
  <si>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</si>
  <si>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</si>
  <si>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</si>
  <si>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</si>
  <si>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</si>
  <si>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</si>
  <si>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</si>
  <si>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</si>
  <si>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</si>
  <si>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</si>
  <si>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</si>
  <si>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</si>
  <si>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</si>
  <si>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</si>
  <si>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</si>
  <si>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</si>
  <si>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</si>
  <si>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</si>
  <si>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</si>
  <si>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</si>
  <si>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</si>
  <si>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</si>
  <si>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</si>
  <si>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</si>
  <si>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</si>
  <si>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</si>
  <si>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</si>
  <si>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</si>
  <si>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</si>
  <si>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</si>
  <si>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</si>
  <si>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</si>
  <si>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</si>
  <si>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</si>
  <si>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</si>
  <si>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</si>
  <si>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</si>
  <si>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</si>
  <si>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</si>
  <si>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</si>
  <si>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</si>
  <si>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</si>
  <si>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</si>
  <si>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</si>
  <si>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</si>
  <si>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</si>
  <si>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</si>
  <si>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</si>
  <si>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</si>
  <si>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</si>
  <si>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</si>
  <si>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</si>
  <si>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</si>
  <si>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</si>
  <si>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</si>
  <si>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</si>
  <si>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</si>
  <si>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</si>
  <si>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</si>
  <si>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</si>
  <si>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</si>
  <si>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</si>
  <si>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</si>
  <si>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</si>
  <si>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</si>
  <si>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</si>
  <si>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</si>
  <si>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</si>
  <si>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</si>
  <si>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</si>
  <si>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</si>
  <si>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</si>
  <si>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</si>
  <si>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</si>
  <si>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</si>
  <si>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</si>
  <si>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</si>
  <si>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</si>
  <si>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</si>
  <si>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</si>
  <si>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</si>
  <si>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</si>
  <si>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</si>
  <si>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</si>
  <si>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</si>
  <si>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</si>
  <si>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</si>
  <si>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</si>
  <si>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</si>
  <si>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</si>
  <si>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</si>
  <si>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</si>
  <si>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</si>
  <si>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</si>
  <si>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</si>
  <si>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</si>
  <si>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</si>
  <si>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</si>
  <si>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</si>
  <si>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</si>
  <si>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</si>
  <si>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</si>
  <si>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</si>
  <si>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</si>
  <si>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</si>
  <si>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</si>
  <si>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</si>
  <si>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</si>
  <si>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</si>
  <si>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</si>
  <si>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</si>
  <si>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</si>
  <si>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</si>
  <si>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</si>
  <si>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</si>
  <si>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</si>
  <si>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</si>
  <si>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</si>
  <si>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</si>
  <si>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</si>
  <si>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</si>
  <si>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</si>
  <si>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</si>
  <si>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</si>
  <si>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</si>
  <si>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</si>
  <si>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</si>
  <si>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</si>
  <si>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</si>
  <si>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</si>
  <si>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</si>
  <si>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</si>
  <si>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</si>
  <si>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</si>
  <si>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</si>
  <si>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</si>
  <si>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</si>
  <si>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</si>
  <si>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</si>
  <si>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</si>
  <si>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</si>
  <si>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</si>
  <si>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</si>
  <si>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</si>
  <si>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</si>
  <si>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</si>
  <si>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</si>
  <si>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</si>
  <si>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</si>
  <si>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</si>
  <si>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</si>
  <si>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</si>
  <si>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</si>
  <si>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</si>
  <si>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</si>
  <si>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</si>
  <si>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</si>
  <si>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</si>
  <si>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</si>
  <si>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</si>
  <si>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</si>
  <si>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</si>
  <si>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</si>
  <si>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</si>
  <si>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</si>
  <si>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</si>
  <si>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</si>
  <si>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</si>
  <si>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</si>
  <si>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</si>
  <si>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</si>
  <si>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</si>
  <si>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</si>
  <si>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</si>
  <si>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</si>
  <si>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</si>
  <si>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</si>
  <si>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</si>
  <si>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</si>
  <si>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</si>
  <si>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</si>
  <si>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</si>
  <si>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</si>
  <si>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</si>
  <si>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</si>
  <si>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</si>
  <si>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</si>
  <si>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</si>
  <si>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</si>
  <si>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</si>
  <si>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</si>
  <si>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</si>
  <si>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</si>
  <si>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</si>
  <si>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</si>
  <si>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</si>
  <si>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</si>
  <si>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</si>
  <si>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</si>
  <si>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</si>
  <si>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</si>
  <si>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</si>
  <si>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</si>
  <si>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</si>
  <si>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</si>
  <si>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</si>
  <si>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</si>
  <si>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</si>
  <si>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</si>
  <si>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</si>
  <si>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</si>
  <si>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</si>
  <si>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</si>
  <si>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</si>
  <si>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</si>
  <si>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</si>
  <si>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</si>
  <si>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</si>
  <si>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</si>
  <si>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</si>
  <si>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</si>
  <si>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</si>
  <si>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</si>
  <si>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</si>
  <si>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</si>
  <si>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</si>
  <si>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</si>
  <si>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</si>
  <si>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</si>
  <si>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</si>
  <si>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</si>
  <si>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</si>
  <si>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</si>
  <si>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</si>
  <si>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</si>
  <si>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</si>
  <si>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</si>
  <si>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</si>
  <si>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</si>
  <si>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</si>
  <si>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</si>
  <si>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</si>
  <si>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</si>
  <si>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</si>
  <si>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</si>
  <si>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</si>
  <si>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</si>
  <si>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</si>
  <si>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</si>
  <si>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</si>
  <si>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</si>
  <si>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</si>
  <si>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</si>
  <si>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</si>
  <si>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</si>
  <si>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</si>
  <si>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</si>
  <si>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</si>
  <si>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</si>
  <si>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</si>
  <si>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</si>
  <si>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</si>
  <si>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</si>
  <si>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</si>
  <si>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</si>
  <si>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</si>
  <si>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</si>
  <si>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</si>
  <si>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</si>
  <si>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</si>
  <si>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</si>
  <si>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</si>
  <si>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</si>
  <si>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</si>
  <si>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</si>
  <si>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</si>
  <si>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</si>
  <si>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</si>
  <si>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</si>
  <si>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</si>
  <si>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</si>
  <si>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</si>
  <si>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</si>
  <si>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</si>
  <si>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</si>
  <si>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</si>
  <si>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</si>
  <si>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</si>
  <si>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</si>
  <si>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</si>
  <si>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</si>
  <si>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</si>
  <si>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</si>
  <si>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</si>
  <si>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</si>
  <si>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</si>
  <si>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</si>
  <si>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</si>
  <si>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</si>
  <si>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</si>
  <si>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</si>
  <si>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</si>
  <si>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</si>
  <si>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</si>
  <si>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</si>
  <si>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</si>
  <si>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</si>
  <si>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</si>
  <si>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</si>
  <si>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</si>
  <si>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</si>
  <si>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</si>
  <si>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</si>
  <si>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</si>
  <si>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</si>
  <si>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</si>
  <si>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</si>
  <si>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</si>
  <si>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</si>
  <si>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</si>
  <si>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</si>
  <si>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</si>
  <si>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</si>
  <si>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</si>
  <si>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</si>
  <si>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</si>
  <si>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</si>
  <si>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</si>
  <si>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</si>
  <si>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</si>
  <si>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</si>
  <si>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</si>
  <si>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</si>
  <si>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</si>
  <si>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</si>
  <si>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</si>
  <si>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</si>
  <si>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</si>
  <si>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</si>
  <si>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</si>
  <si>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</si>
  <si>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</si>
  <si>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</si>
  <si>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</si>
  <si>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</si>
  <si>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</si>
  <si>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</si>
  <si>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</si>
  <si>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</si>
  <si>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</si>
  <si>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</si>
  <si>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</si>
  <si>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</si>
  <si>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</si>
  <si>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</si>
  <si>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</si>
  <si>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</si>
  <si>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</si>
  <si>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</si>
  <si>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</si>
  <si>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</si>
  <si>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</si>
  <si>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</si>
  <si>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</si>
  <si>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</si>
  <si>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</si>
  <si>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</si>
  <si>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</si>
  <si>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</si>
  <si>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</si>
  <si>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</si>
  <si>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</si>
  <si>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</si>
  <si>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</si>
  <si>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</si>
  <si>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</si>
  <si>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</si>
  <si>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</si>
  <si>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</si>
  <si>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</si>
  <si>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</si>
  <si>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</si>
  <si>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</si>
  <si>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</si>
  <si>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</si>
  <si>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</si>
  <si>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</si>
  <si>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</si>
  <si>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</si>
  <si>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</si>
  <si>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</si>
  <si>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</si>
  <si>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</si>
  <si>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</si>
  <si>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</si>
  <si>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</si>
  <si>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</si>
  <si>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</si>
  <si>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</si>
  <si>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</si>
  <si>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</si>
  <si>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</si>
  <si>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</si>
  <si>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</si>
  <si>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</si>
  <si>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</si>
  <si>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</si>
  <si>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</si>
  <si>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</si>
  <si>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</si>
  <si>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</si>
  <si>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</si>
  <si>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</si>
  <si>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</si>
  <si>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</si>
  <si>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</si>
  <si>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</si>
  <si>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</si>
  <si>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</si>
  <si>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</si>
  <si>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</si>
  <si>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</si>
  <si>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</si>
  <si>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</si>
  <si>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</si>
  <si>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</si>
  <si>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</si>
  <si>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</si>
  <si>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</si>
  <si>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</si>
  <si>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</si>
  <si>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</si>
  <si>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</si>
  <si>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</si>
  <si>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</si>
  <si>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</si>
  <si>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</si>
  <si>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</si>
  <si>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</si>
  <si>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</si>
  <si>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</si>
  <si>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</si>
  <si>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</si>
  <si>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</si>
  <si>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</si>
  <si>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</si>
  <si>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</si>
  <si>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</si>
  <si>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</si>
  <si>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</si>
  <si>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</si>
  <si>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</si>
  <si>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</si>
  <si>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</si>
  <si>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</si>
  <si>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</si>
  <si>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</si>
  <si>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</si>
  <si>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</si>
  <si>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</si>
  <si>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</si>
  <si>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</si>
  <si>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</si>
  <si>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</si>
  <si>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</si>
  <si>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</si>
  <si>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</si>
  <si>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</si>
  <si>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</si>
  <si>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</si>
  <si>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</si>
  <si>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</si>
  <si>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</si>
  <si>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</si>
  <si>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</si>
  <si>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</si>
  <si>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</si>
  <si>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</si>
  <si>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</si>
  <si>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</si>
  <si>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</si>
  <si>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</si>
  <si>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</si>
  <si>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</si>
  <si>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</si>
  <si>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</si>
  <si>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</si>
  <si>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</si>
  <si>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</si>
  <si>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</si>
  <si>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</si>
  <si>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</si>
  <si>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</si>
  <si>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</si>
  <si>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</si>
  <si>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</si>
  <si>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</si>
  <si>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</si>
  <si>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</si>
  <si>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</si>
  <si>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</si>
  <si>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</si>
  <si>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</si>
  <si>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</si>
  <si>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</si>
  <si>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</si>
  <si>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</si>
  <si>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</si>
  <si>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</si>
  <si>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</si>
  <si>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</si>
  <si>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</si>
  <si>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</si>
  <si>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</si>
  <si>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</si>
  <si>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</si>
  <si>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</si>
  <si>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</si>
  <si>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</si>
  <si>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</si>
  <si>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</si>
  <si>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</si>
  <si>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</si>
  <si>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</si>
  <si>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</si>
  <si>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</si>
  <si>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</si>
  <si>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</si>
  <si>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</si>
  <si>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</si>
  <si>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</si>
  <si>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</si>
  <si>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</si>
  <si>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</si>
  <si>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</si>
  <si>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</si>
  <si>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</si>
  <si>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</si>
  <si>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</si>
  <si>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</si>
  <si>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</si>
  <si>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</si>
  <si>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</si>
  <si>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</si>
  <si>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</si>
  <si>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</si>
  <si>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</si>
  <si>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</si>
  <si>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</si>
  <si>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</si>
  <si>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</si>
  <si>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</si>
  <si>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</si>
  <si>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</si>
  <si>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</si>
  <si>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</si>
  <si>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</si>
  <si>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</si>
  <si>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</si>
  <si>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</si>
  <si>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</si>
  <si>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</si>
  <si>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</si>
  <si>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</si>
  <si>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</si>
  <si>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</si>
  <si>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</si>
  <si>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</si>
  <si>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</si>
  <si>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</si>
  <si>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</si>
  <si>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</si>
  <si>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</si>
  <si>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</si>
  <si>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</si>
  <si>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</si>
  <si>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</si>
  <si>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</si>
  <si>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</si>
  <si>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</si>
  <si>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</si>
  <si>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</si>
  <si>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</si>
  <si>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</si>
  <si>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</si>
  <si>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</si>
  <si>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</si>
  <si>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</si>
  <si>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</si>
  <si>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</si>
  <si>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</si>
  <si>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</si>
  <si>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</si>
  <si>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</si>
  <si>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</si>
  <si>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</si>
  <si>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</si>
  <si>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</si>
  <si>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</si>
  <si>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</si>
  <si>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</si>
  <si>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</si>
  <si>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</si>
  <si>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</si>
  <si>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</si>
  <si>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</si>
  <si>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</si>
  <si>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</si>
  <si>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</si>
  <si>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</si>
  <si>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</si>
  <si>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</si>
  <si>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</si>
  <si>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</si>
  <si>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</si>
  <si>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</si>
  <si>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</si>
  <si>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</si>
  <si>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</si>
  <si>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</si>
  <si>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</si>
  <si>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</si>
  <si>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</si>
  <si>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</si>
  <si>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</si>
  <si>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</si>
  <si>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</si>
  <si>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</si>
  <si>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</si>
  <si>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</si>
  <si>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</si>
  <si>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</si>
  <si>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</si>
  <si>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</si>
  <si>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</si>
  <si>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</si>
  <si>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</si>
  <si>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</si>
  <si>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</si>
  <si>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</si>
  <si>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</si>
  <si>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</si>
  <si>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</si>
  <si>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</si>
  <si>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</si>
  <si>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</si>
  <si>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</si>
  <si>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</si>
  <si>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</si>
  <si>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</si>
  <si>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</si>
  <si>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</si>
  <si>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</si>
  <si>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</si>
  <si>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</si>
  <si>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</si>
  <si>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</si>
  <si>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</si>
  <si>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</si>
  <si>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</si>
  <si>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</si>
  <si>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</si>
  <si>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</si>
  <si>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</si>
  <si>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</si>
  <si>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</si>
  <si>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</si>
  <si>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</si>
  <si>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</si>
  <si>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</si>
  <si>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</si>
  <si>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</si>
  <si>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</si>
  <si>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</si>
  <si>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</si>
  <si>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</si>
  <si>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</si>
  <si>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</si>
  <si>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</si>
  <si>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</si>
  <si>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</si>
  <si>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</si>
  <si>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</si>
  <si>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</si>
  <si>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</si>
  <si>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</si>
  <si>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</si>
  <si>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</si>
  <si>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</si>
  <si>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</si>
  <si>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</si>
  <si>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</si>
  <si>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</si>
  <si>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</si>
  <si>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</si>
  <si>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</si>
  <si>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</si>
  <si>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</si>
  <si>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</si>
  <si>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</si>
  <si>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</si>
  <si>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</si>
  <si>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</si>
  <si>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</si>
  <si>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</si>
  <si>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</si>
  <si>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</si>
  <si>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</si>
  <si>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</si>
  <si>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</si>
  <si>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</si>
  <si>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</si>
  <si>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</si>
  <si>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</si>
  <si>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</si>
  <si>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</si>
  <si>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</si>
  <si>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</si>
  <si>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</si>
  <si>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</si>
  <si>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</si>
  <si>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</si>
  <si>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</si>
  <si>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</si>
  <si>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</si>
  <si>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</si>
  <si>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</si>
  <si>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</si>
  <si>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</si>
  <si>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</si>
  <si>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</si>
  <si>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</si>
  <si>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</si>
  <si>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</si>
  <si>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</si>
  <si>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</si>
  <si>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</si>
  <si>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</si>
  <si>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</si>
  <si>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</si>
  <si>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</si>
  <si>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</si>
  <si>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</si>
  <si>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</si>
  <si>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</si>
  <si>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</si>
  <si>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</si>
  <si>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</si>
  <si>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</si>
  <si>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</si>
  <si>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</si>
  <si>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</si>
  <si>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</si>
  <si>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</si>
  <si>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</si>
  <si>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</si>
  <si>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</si>
  <si>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</si>
  <si>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</si>
  <si>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</si>
  <si>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</si>
  <si>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</si>
  <si>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</si>
  <si>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</si>
  <si>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</si>
  <si>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</si>
  <si>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</si>
  <si>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</si>
  <si>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</si>
  <si>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</si>
  <si>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</si>
  <si>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</si>
  <si>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</si>
  <si>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</si>
  <si>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</si>
  <si>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</si>
  <si>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</si>
  <si>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</si>
  <si>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</si>
  <si>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</si>
  <si>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</si>
  <si>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</si>
  <si>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</si>
  <si>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</si>
  <si>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</si>
  <si>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</si>
  <si>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</si>
  <si>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</si>
  <si>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</si>
  <si>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</si>
  <si>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</si>
  <si>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</si>
  <si>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</si>
  <si>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</si>
  <si>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</si>
  <si>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</si>
  <si>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</si>
  <si>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</si>
  <si>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</si>
  <si>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</si>
  <si>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</si>
  <si>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</si>
  <si>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</si>
  <si>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</si>
  <si>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</si>
  <si>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</si>
  <si>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</si>
  <si>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</si>
  <si>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</si>
  <si>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</si>
  <si>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</si>
  <si>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</si>
  <si>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</si>
  <si>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</si>
  <si>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</si>
  <si>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</si>
  <si>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</si>
  <si>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</si>
  <si>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</si>
  <si>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</si>
  <si>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</si>
  <si>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</si>
  <si>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</si>
  <si>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</si>
  <si>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</si>
  <si>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</si>
  <si>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</si>
  <si>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</si>
  <si>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</si>
  <si>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</si>
  <si>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</si>
  <si>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</si>
  <si>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</si>
  <si>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</si>
  <si>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</si>
  <si>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</si>
  <si>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</si>
  <si>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</si>
  <si>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</si>
  <si>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</si>
  <si>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</si>
  <si>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</si>
  <si>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</si>
  <si>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</si>
  <si>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</si>
  <si>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</si>
  <si>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</si>
  <si>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</si>
  <si>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</si>
  <si>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</si>
  <si>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</si>
  <si>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</si>
  <si>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</si>
  <si>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</si>
  <si>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</si>
  <si>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</si>
  <si>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</si>
  <si>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</si>
  <si>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</si>
  <si>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</si>
  <si>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</si>
  <si>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</si>
  <si>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</si>
  <si>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</si>
  <si>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</si>
  <si>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</si>
  <si>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</si>
  <si>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</si>
  <si>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</si>
  <si>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</si>
  <si>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</si>
  <si>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</si>
  <si>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</si>
  <si>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</si>
  <si>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</si>
  <si>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</si>
  <si>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</si>
  <si>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</si>
  <si>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</si>
  <si>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</si>
  <si>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</si>
  <si>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</si>
  <si>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</si>
  <si>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</si>
  <si>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</si>
  <si>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</si>
  <si>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</si>
  <si>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</si>
  <si>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</si>
  <si>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</si>
  <si>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</si>
  <si>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</si>
  <si>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</si>
  <si>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</si>
  <si>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</si>
  <si>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</si>
  <si>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</si>
  <si>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</si>
  <si>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</si>
  <si>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</si>
  <si>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</si>
  <si>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</si>
  <si>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</si>
  <si>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</si>
  <si>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</si>
  <si>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</si>
  <si>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</si>
  <si>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</si>
  <si>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</si>
  <si>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</si>
  <si>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</si>
  <si>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</si>
  <si>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</si>
  <si>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</si>
  <si>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</si>
  <si>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</si>
  <si>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</si>
  <si>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</si>
  <si>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</si>
  <si>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</si>
  <si>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</si>
  <si>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</si>
  <si>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</si>
  <si>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</si>
  <si>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</si>
  <si>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</si>
  <si>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</si>
  <si>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</si>
  <si>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</si>
  <si>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</si>
  <si>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</si>
  <si>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</si>
  <si>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</si>
  <si>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</si>
  <si>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</si>
  <si>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</si>
  <si>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</si>
  <si>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</si>
  <si>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</si>
  <si>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</si>
  <si>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</si>
  <si>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</si>
  <si>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</si>
  <si>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</si>
  <si>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</si>
  <si>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</si>
  <si>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</si>
  <si>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</si>
  <si>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</si>
  <si>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</si>
  <si>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</si>
  <si>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</si>
  <si>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</si>
  <si>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</si>
  <si>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</si>
  <si>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</si>
  <si>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</si>
  <si>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</si>
  <si>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</si>
  <si>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</si>
  <si>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</si>
  <si>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</si>
  <si>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</si>
  <si>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</si>
  <si>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</si>
  <si>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</si>
  <si>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</si>
  <si>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</si>
  <si>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</si>
  <si>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</si>
  <si>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</si>
  <si>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</si>
  <si>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</si>
  <si>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</si>
  <si>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</si>
  <si>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</si>
  <si>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</si>
  <si>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</si>
  <si>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</si>
  <si>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</si>
  <si>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</si>
  <si>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</si>
  <si>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</si>
  <si>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</si>
  <si>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</si>
  <si>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</si>
  <si>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</si>
  <si>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</si>
  <si>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</si>
  <si>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</si>
  <si>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</si>
  <si>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</si>
  <si>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</si>
  <si>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</si>
  <si>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</si>
  <si>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</si>
  <si>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</si>
  <si>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</si>
  <si>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</si>
  <si>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</si>
  <si>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</si>
  <si>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</si>
  <si>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</si>
  <si>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</si>
  <si>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</si>
  <si>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</si>
  <si>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</si>
  <si>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</si>
  <si>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</si>
  <si>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</si>
  <si>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</si>
  <si>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</si>
  <si>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</si>
  <si>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</si>
  <si>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</si>
  <si>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</si>
  <si>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</si>
  <si>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</si>
  <si>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</si>
  <si>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</si>
  <si>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</si>
  <si>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</si>
  <si>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</si>
  <si>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</si>
  <si>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</si>
  <si>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</si>
  <si>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</si>
  <si>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</si>
  <si>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</si>
  <si>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</si>
  <si>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</si>
  <si>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</si>
  <si>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</si>
  <si>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</si>
  <si>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</si>
  <si>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</si>
  <si>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</si>
  <si>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</si>
  <si>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</si>
  <si>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</si>
  <si>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</si>
  <si>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</si>
  <si>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</si>
  <si>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</si>
  <si>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</si>
  <si>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</si>
  <si>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</si>
  <si>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</si>
  <si>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</si>
  <si>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</si>
  <si>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</si>
  <si>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</si>
  <si>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</si>
  <si>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</si>
  <si>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</si>
  <si>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</si>
  <si>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</si>
  <si>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</si>
  <si>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</si>
  <si>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</si>
  <si>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</si>
  <si>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</si>
  <si>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</si>
  <si>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</si>
  <si>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</si>
  <si>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</si>
  <si>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</si>
  <si>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</si>
  <si>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</si>
  <si>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</si>
  <si>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</si>
  <si>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</si>
  <si>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</si>
  <si>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</si>
  <si>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</si>
  <si>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</si>
  <si>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</si>
  <si>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</si>
  <si>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</si>
  <si>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</si>
  <si>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</si>
  <si>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</si>
  <si>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</si>
  <si>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</si>
  <si>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</si>
  <si>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</si>
  <si>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</si>
  <si>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</si>
  <si>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</si>
  <si>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</si>
  <si>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</si>
  <si>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</si>
  <si>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</si>
  <si>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</si>
  <si>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</si>
  <si>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</si>
  <si>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</si>
  <si>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</si>
  <si>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</si>
  <si>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</si>
  <si>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</si>
  <si>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</si>
  <si>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</si>
  <si>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</si>
  <si>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</si>
  <si>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</si>
  <si>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</si>
  <si>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</si>
  <si>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</si>
  <si>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</si>
  <si>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</si>
  <si>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</si>
  <si>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</si>
  <si>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</si>
  <si>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</si>
  <si>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</si>
  <si>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</si>
  <si>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</si>
  <si>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</si>
  <si>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</si>
  <si>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</si>
  <si>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</si>
  <si>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</si>
  <si>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</si>
  <si>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</si>
  <si>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</si>
  <si>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</si>
  <si>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</si>
  <si>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</si>
  <si>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</si>
  <si>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</si>
  <si>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</si>
  <si>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</si>
  <si>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</si>
  <si>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</si>
  <si>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</si>
  <si>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</si>
  <si>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</si>
  <si>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</si>
  <si>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</si>
  <si>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</si>
  <si>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</si>
  <si>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</si>
  <si>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</si>
  <si>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</si>
  <si>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</si>
  <si>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</si>
  <si>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</si>
  <si>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</si>
  <si>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</si>
  <si>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</si>
  <si>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</si>
  <si>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</si>
  <si>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</si>
  <si>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</si>
  <si>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</si>
  <si>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</si>
  <si>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</si>
  <si>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</si>
  <si>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</si>
  <si>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</si>
  <si>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</si>
  <si>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</si>
  <si>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</si>
  <si>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</si>
  <si>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</si>
  <si>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</si>
  <si>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</si>
  <si>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</si>
  <si>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</si>
  <si>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</si>
  <si>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</si>
  <si>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</si>
  <si>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</si>
  <si>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</si>
  <si>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</si>
  <si>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</si>
  <si>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</si>
  <si>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</si>
  <si>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</si>
  <si>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</si>
  <si>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</si>
  <si>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</si>
  <si>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</si>
  <si>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</si>
  <si>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</si>
  <si>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</si>
  <si>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</si>
  <si>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</si>
  <si>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</si>
  <si>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</si>
  <si>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</si>
  <si>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</si>
  <si>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</si>
  <si>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</si>
  <si>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</si>
  <si>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</si>
  <si>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</si>
  <si>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</si>
  <si>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</si>
  <si>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</si>
  <si>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</si>
  <si>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</si>
  <si>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</si>
  <si>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</si>
  <si>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</si>
  <si>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</si>
  <si>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</si>
  <si>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</si>
  <si>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</si>
  <si>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</si>
  <si>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</si>
  <si>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</si>
  <si>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</si>
  <si>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</si>
  <si>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</si>
  <si>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</si>
  <si>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</si>
  <si>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</si>
  <si>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</si>
  <si>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</si>
  <si>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</si>
  <si>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</si>
  <si>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</si>
  <si>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</si>
  <si>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</si>
  <si>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</si>
  <si>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</si>
  <si>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</si>
  <si>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</si>
  <si>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</si>
  <si>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</si>
  <si>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</si>
  <si>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</si>
  <si>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</si>
  <si>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</si>
  <si>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</si>
  <si>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</si>
  <si>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</si>
  <si>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</si>
  <si>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</si>
  <si>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</si>
  <si>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</si>
  <si>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</si>
  <si>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</si>
  <si>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</si>
  <si>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</si>
  <si>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</si>
  <si>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</si>
  <si>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</si>
  <si>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</si>
  <si>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</si>
  <si>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</si>
  <si>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</si>
  <si>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</si>
  <si>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</si>
  <si>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</si>
  <si>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</si>
  <si>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</si>
  <si>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</si>
  <si>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</si>
  <si>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</si>
  <si>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</si>
  <si>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</si>
  <si>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</si>
  <si>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</si>
  <si>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</si>
  <si>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</si>
  <si>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</si>
  <si>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</si>
  <si>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</si>
  <si>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</si>
  <si>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</si>
  <si>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</si>
  <si>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</si>
  <si>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</si>
  <si>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</si>
  <si>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</si>
  <si>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</si>
  <si>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</si>
  <si>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</si>
  <si>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</si>
  <si>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</si>
  <si>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</si>
  <si>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</si>
  <si>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</si>
  <si>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</si>
  <si>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</si>
  <si>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</si>
  <si>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</si>
  <si>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</si>
  <si>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</si>
  <si>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</si>
  <si>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</si>
  <si>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</si>
  <si>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</si>
  <si>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</si>
  <si>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</si>
  <si>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</si>
  <si>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</si>
  <si>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</si>
  <si>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</si>
  <si>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</si>
  <si>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</si>
  <si>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</si>
  <si>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</si>
  <si>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</si>
  <si>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</si>
  <si>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</si>
  <si>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</si>
  <si>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</si>
  <si>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</si>
  <si>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</si>
  <si>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</si>
  <si>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</si>
  <si>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</si>
  <si>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</si>
  <si>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</si>
  <si>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</si>
  <si>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</si>
  <si>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</si>
  <si>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</si>
  <si>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</si>
  <si>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</si>
  <si>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</si>
  <si>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</si>
  <si>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</si>
  <si>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</si>
  <si>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</si>
  <si>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</si>
  <si>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</si>
  <si>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</si>
  <si>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</si>
  <si>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</si>
  <si>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</si>
  <si>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</si>
  <si>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</si>
  <si>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</si>
  <si>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</si>
  <si>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</si>
  <si>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</si>
  <si>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</si>
  <si>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</si>
  <si>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</si>
  <si>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</si>
  <si>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</si>
  <si>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</si>
  <si>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</si>
  <si>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</si>
  <si>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</si>
  <si>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</si>
  <si>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</si>
  <si>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</si>
  <si>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</si>
  <si>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</si>
  <si>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</si>
  <si>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</si>
  <si>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</si>
  <si>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</si>
  <si>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</si>
  <si>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</si>
  <si>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</si>
  <si>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</si>
  <si>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</si>
  <si>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</si>
  <si>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</si>
  <si>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</si>
  <si>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</si>
  <si>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</si>
  <si>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</si>
  <si>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</si>
  <si>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</si>
  <si>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</si>
  <si>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</si>
  <si>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</si>
  <si>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</si>
  <si>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</si>
  <si>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</si>
  <si>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</si>
  <si>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</si>
  <si>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</si>
  <si>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</si>
  <si>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</si>
  <si>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</si>
  <si>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</si>
  <si>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</si>
  <si>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</si>
  <si>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</si>
  <si>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</si>
  <si>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</si>
  <si>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</si>
  <si>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</si>
  <si>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</si>
  <si>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</si>
  <si>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</si>
  <si>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</si>
  <si>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</si>
  <si>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</si>
  <si>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</si>
  <si>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</si>
  <si>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</si>
  <si>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</si>
  <si>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</si>
  <si>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</si>
  <si>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</si>
  <si>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</si>
  <si>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</si>
  <si>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</si>
  <si>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</si>
  <si>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</si>
  <si>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</si>
  <si>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</si>
  <si>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</si>
  <si>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</si>
  <si>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</si>
  <si>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</si>
  <si>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</si>
  <si>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</si>
  <si>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</si>
  <si>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</si>
  <si>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</si>
  <si>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</si>
  <si>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</si>
  <si>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</si>
  <si>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</si>
  <si>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</si>
  <si>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</si>
  <si>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</si>
  <si>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</si>
  <si>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</si>
  <si>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</si>
  <si>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</si>
  <si>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</si>
  <si>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</si>
  <si>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</si>
  <si>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</si>
  <si>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</si>
  <si>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</si>
  <si>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</si>
  <si>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</si>
  <si>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</si>
  <si>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</si>
  <si>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</si>
  <si>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</si>
  <si>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</si>
  <si>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</si>
  <si>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</si>
  <si>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</si>
  <si>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</si>
  <si>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</si>
  <si>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</si>
  <si>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</si>
  <si>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</si>
  <si>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</si>
  <si>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</si>
  <si>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</si>
  <si>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</si>
  <si>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</si>
  <si>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</si>
  <si>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</si>
  <si>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</si>
  <si>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</si>
  <si>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</si>
  <si>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</si>
  <si>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</si>
  <si>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</si>
  <si>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</si>
  <si>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</si>
  <si>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</si>
  <si>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</si>
  <si>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</si>
  <si>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</si>
  <si>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</si>
  <si>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</si>
  <si>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</si>
  <si>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</si>
  <si>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</si>
  <si>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</si>
  <si>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</si>
  <si>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</si>
  <si>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</si>
  <si>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</si>
  <si>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</si>
  <si>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</si>
  <si>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</si>
  <si>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</si>
  <si>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</si>
  <si>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</si>
  <si>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</si>
  <si>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</si>
  <si>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</si>
  <si>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</si>
  <si>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</si>
  <si>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</si>
  <si>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</si>
  <si>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</si>
  <si>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</si>
  <si>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</si>
  <si>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</si>
  <si>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</si>
  <si>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</si>
  <si>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</si>
  <si>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</si>
  <si>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</si>
  <si>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</si>
  <si>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</si>
  <si>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</si>
  <si>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</si>
  <si>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</si>
  <si>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</si>
  <si>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</si>
  <si>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</si>
  <si>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</si>
  <si>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</si>
  <si>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</si>
  <si>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</si>
  <si>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</si>
  <si>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</si>
  <si>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</si>
  <si>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</si>
  <si>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</si>
  <si>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</si>
  <si>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</si>
  <si>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</si>
  <si>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</si>
  <si>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</si>
  <si>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</si>
  <si>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</si>
  <si>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</si>
  <si>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</si>
  <si>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</si>
  <si>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</si>
  <si>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</si>
  <si>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</si>
  <si>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</si>
  <si>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</si>
  <si>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</si>
  <si>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</si>
  <si>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</si>
  <si>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</si>
  <si>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</si>
  <si>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</si>
  <si>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</si>
  <si>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</si>
  <si>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</si>
  <si>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</si>
  <si>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</si>
  <si>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</si>
  <si>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</si>
  <si>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</si>
  <si>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</si>
  <si>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</si>
  <si>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</si>
  <si>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</si>
  <si>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</si>
  <si>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</si>
  <si>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</si>
  <si>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</si>
  <si>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</si>
  <si>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</si>
  <si>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</si>
  <si>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</si>
  <si>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</si>
  <si>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</si>
  <si>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</si>
  <si>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</si>
  <si>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</si>
  <si>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</si>
  <si>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</si>
  <si>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</si>
  <si>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</si>
  <si>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</si>
  <si>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</si>
  <si>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</si>
  <si>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</si>
  <si>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</si>
  <si>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</si>
  <si>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</si>
  <si>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</si>
  <si>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</si>
  <si>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</si>
  <si>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</si>
  <si>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</si>
  <si>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</si>
  <si>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</si>
  <si>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</si>
  <si>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</si>
  <si>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</si>
  <si>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</si>
  <si>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</si>
  <si>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</si>
  <si>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</si>
  <si>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</si>
  <si>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</si>
  <si>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</si>
  <si>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</si>
  <si>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</si>
  <si>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</si>
  <si>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</si>
  <si>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</si>
  <si>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</si>
  <si>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</si>
  <si>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</si>
  <si>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</si>
  <si>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</si>
  <si>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</si>
  <si>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</si>
  <si>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</si>
  <si>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</si>
  <si>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</si>
  <si>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</si>
  <si>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</si>
  <si>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</si>
  <si>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</si>
  <si>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</si>
  <si>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</si>
  <si>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</si>
  <si>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</si>
  <si>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</si>
  <si>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</si>
  <si>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</si>
  <si>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</si>
  <si>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</si>
  <si>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</si>
  <si>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</si>
  <si>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</si>
  <si>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</si>
  <si>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</si>
  <si>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</si>
  <si>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</si>
  <si>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</si>
  <si>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</si>
  <si>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</si>
  <si>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</si>
  <si>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</si>
  <si>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</si>
  <si>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</si>
  <si>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</si>
  <si>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</si>
  <si>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</si>
  <si>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</si>
  <si>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</si>
  <si>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</si>
  <si>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</si>
  <si>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</si>
  <si>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</si>
  <si>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</si>
  <si>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</si>
  <si>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</si>
  <si>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</si>
  <si>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</si>
  <si>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</si>
  <si>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</si>
  <si>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</si>
  <si>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</si>
  <si>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</si>
  <si>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</si>
  <si>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</si>
  <si>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</si>
  <si>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</si>
  <si>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</si>
  <si>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</si>
  <si>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</si>
  <si>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</si>
  <si>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</si>
  <si>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</si>
  <si>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</si>
  <si>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</si>
  <si>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</si>
  <si>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</si>
  <si>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</si>
  <si>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</si>
  <si>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</si>
  <si>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</si>
  <si>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</si>
  <si>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</si>
  <si>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</si>
  <si>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</si>
  <si>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</si>
  <si>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</si>
  <si>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</si>
  <si>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</si>
  <si>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</si>
  <si>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</si>
  <si>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</si>
  <si>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</si>
  <si>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</si>
  <si>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</si>
  <si>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</si>
  <si>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</si>
  <si>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</si>
  <si>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</si>
  <si>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</si>
  <si>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</si>
  <si>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</si>
  <si>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</si>
  <si>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</si>
  <si>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</si>
  <si>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</si>
  <si>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</si>
  <si>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</si>
  <si>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</si>
  <si>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</si>
  <si>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</si>
  <si>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</si>
  <si>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</si>
  <si>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</si>
  <si>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</si>
  <si>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</si>
  <si>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</si>
  <si>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</si>
  <si>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</si>
  <si>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</si>
  <si>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</si>
  <si>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</si>
  <si>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</si>
  <si>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</si>
  <si>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</si>
  <si>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</si>
  <si>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</si>
  <si>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</si>
  <si>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</si>
  <si>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</si>
  <si>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</si>
  <si>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</si>
  <si>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</si>
  <si>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</si>
  <si>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</si>
  <si>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</si>
  <si>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</si>
  <si>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</si>
  <si>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</si>
  <si>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</si>
  <si>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</si>
  <si>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</si>
  <si>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</si>
  <si>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</si>
  <si>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</si>
  <si>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</si>
  <si>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</si>
  <si>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</si>
  <si>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</si>
  <si>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</si>
  <si>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</si>
  <si>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</si>
  <si>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</si>
  <si>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</si>
  <si>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</si>
  <si>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</si>
  <si>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</si>
  <si>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</si>
  <si>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</si>
  <si>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</si>
  <si>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</si>
  <si>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</si>
  <si>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</si>
  <si>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</si>
  <si>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</si>
  <si>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</si>
  <si>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</si>
  <si>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</si>
  <si>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</si>
  <si>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</si>
  <si>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</si>
  <si>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</si>
  <si>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</si>
  <si>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</si>
  <si>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</si>
  <si>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</si>
  <si>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</si>
  <si>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</si>
  <si>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</si>
  <si>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</si>
  <si>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</si>
  <si>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</si>
  <si>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</si>
  <si>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</si>
  <si>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</si>
  <si>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</si>
  <si>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</si>
  <si>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</si>
  <si>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</si>
  <si>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</si>
  <si>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</si>
  <si>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</si>
  <si>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</si>
  <si>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</si>
  <si>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</si>
  <si>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</si>
  <si>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</si>
  <si>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</si>
  <si>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</si>
  <si>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</si>
  <si>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</si>
  <si>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</si>
  <si>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</si>
  <si>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</si>
  <si>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</si>
  <si>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</si>
  <si>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</si>
  <si>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</si>
  <si>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</si>
  <si>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</si>
  <si>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</si>
  <si>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</si>
  <si>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</si>
  <si>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</si>
  <si>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</si>
  <si>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</si>
  <si>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</si>
  <si>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</si>
  <si>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</si>
  <si>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</si>
  <si>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</si>
  <si>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</si>
  <si>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</si>
  <si>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</si>
  <si>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</si>
  <si>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</si>
  <si>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</si>
  <si>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</si>
  <si>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</si>
  <si>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</si>
  <si>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</si>
  <si>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</si>
  <si>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</si>
  <si>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</si>
  <si>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</si>
  <si>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</si>
  <si>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</si>
  <si>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</si>
  <si>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</si>
  <si>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</si>
  <si>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</si>
  <si>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</si>
  <si>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</si>
  <si>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</si>
  <si>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</si>
  <si>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</si>
  <si>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</si>
  <si>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</si>
  <si>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</si>
  <si>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</si>
  <si>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</si>
  <si>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</si>
  <si>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</si>
  <si>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</si>
  <si>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</si>
  <si>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</si>
  <si>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</si>
  <si>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</si>
  <si>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</si>
  <si>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</si>
  <si>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</si>
  <si>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</si>
  <si>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</si>
  <si>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</si>
  <si>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</si>
  <si>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</si>
  <si>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</si>
  <si>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</si>
  <si>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</si>
  <si>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</si>
  <si>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</si>
  <si>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</si>
  <si>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</si>
  <si>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</si>
  <si>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</si>
  <si>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</si>
  <si>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</si>
  <si>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</si>
  <si>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</si>
  <si>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</si>
  <si>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</si>
  <si>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</si>
  <si>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</si>
  <si>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</si>
  <si>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</si>
  <si>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</si>
  <si>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</si>
  <si>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</si>
  <si>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</si>
  <si>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</si>
  <si>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</si>
  <si>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</si>
  <si>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</si>
  <si>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</si>
  <si>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</si>
  <si>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</si>
  <si>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</si>
  <si>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</si>
  <si>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</si>
  <si>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</si>
  <si>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</si>
  <si>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</si>
  <si>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</si>
  <si>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</si>
  <si>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</si>
  <si>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</si>
  <si>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</si>
  <si>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</si>
  <si>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</si>
  <si>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</si>
  <si>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</si>
  <si>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</si>
  <si>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</si>
  <si>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</si>
  <si>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</si>
  <si>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</si>
  <si>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</si>
  <si>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</si>
  <si>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</si>
  <si>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</si>
  <si>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</si>
  <si>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</si>
  <si>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</si>
  <si>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</si>
  <si>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</si>
  <si>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</si>
  <si>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</si>
  <si>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</si>
  <si>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</si>
  <si>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</si>
  <si>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</si>
  <si>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</si>
  <si>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</si>
  <si>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</si>
  <si>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</si>
  <si>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</si>
  <si>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</si>
  <si>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</si>
  <si>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</si>
  <si>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</si>
  <si>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</si>
  <si>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</si>
  <si>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</si>
  <si>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</si>
  <si>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</si>
  <si>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</si>
  <si>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</si>
  <si>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</si>
  <si>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</si>
  <si>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</si>
  <si>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</si>
  <si>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</si>
  <si>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</si>
  <si>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</si>
  <si>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</si>
  <si>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</si>
  <si>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</si>
  <si>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</si>
  <si>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</si>
  <si>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</si>
  <si>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</si>
  <si>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</si>
  <si>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</si>
  <si>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</si>
  <si>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</si>
  <si>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</si>
  <si>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</si>
  <si>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</si>
  <si>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</si>
  <si>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</si>
  <si>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</si>
  <si>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</si>
  <si>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</si>
  <si>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</si>
  <si>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</si>
  <si>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</si>
  <si>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</si>
  <si>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</si>
  <si>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</si>
  <si>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</si>
  <si>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</si>
  <si>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</si>
  <si>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</si>
  <si>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</si>
  <si>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</si>
  <si>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</si>
  <si>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</si>
  <si>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</si>
  <si>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</si>
  <si>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</si>
  <si>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</si>
  <si>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</si>
  <si>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</si>
  <si>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</si>
  <si>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</si>
  <si>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</si>
  <si>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</si>
  <si>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</si>
  <si>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</si>
  <si>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</si>
  <si>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</si>
  <si>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</si>
  <si>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</si>
  <si>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</si>
  <si>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</si>
  <si>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</si>
  <si>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</si>
  <si>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</si>
  <si>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</si>
  <si>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</si>
  <si>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</si>
  <si>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</si>
  <si>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</si>
  <si>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</si>
  <si>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</si>
  <si>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</si>
  <si>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</si>
  <si>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</si>
  <si>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</si>
  <si>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</si>
  <si>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</si>
  <si>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</si>
  <si>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</si>
  <si>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</si>
  <si>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</si>
  <si>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</si>
  <si>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</si>
  <si>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</si>
  <si>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</si>
  <si>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</si>
  <si>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</si>
  <si>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</si>
  <si>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</si>
  <si>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</si>
  <si>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</si>
  <si>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</si>
  <si>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</si>
  <si>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</si>
  <si>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</si>
  <si>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</si>
  <si>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</si>
  <si>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</si>
  <si>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</si>
  <si>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</si>
  <si>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</si>
  <si>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</si>
  <si>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</si>
  <si>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</si>
  <si>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</si>
  <si>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</si>
  <si>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</si>
  <si>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</si>
  <si>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</si>
  <si>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</si>
  <si>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</si>
  <si>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</si>
  <si>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</si>
  <si>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</si>
  <si>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</si>
  <si>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</si>
  <si>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</si>
  <si>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</si>
  <si>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</si>
  <si>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</si>
  <si>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</si>
  <si>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</si>
  <si>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</si>
  <si>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</si>
  <si>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</si>
  <si>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</si>
  <si>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</si>
  <si>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</si>
  <si>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</si>
  <si>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</si>
  <si>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</si>
  <si>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</si>
  <si>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</si>
  <si>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</si>
  <si>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</si>
  <si>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</si>
  <si>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</si>
  <si>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</si>
  <si>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</si>
  <si>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</si>
  <si>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</si>
  <si>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</si>
  <si>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</si>
  <si>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</si>
  <si>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</si>
  <si>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</si>
  <si>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</si>
  <si>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</si>
  <si>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</si>
  <si>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</si>
  <si>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</si>
  <si>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</si>
  <si>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</si>
  <si>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</si>
  <si>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</si>
  <si>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</si>
  <si>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</si>
  <si>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</si>
  <si>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</si>
  <si>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</si>
  <si>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</si>
  <si>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</si>
  <si>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</si>
  <si>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</si>
  <si>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</si>
  <si>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</si>
  <si>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</si>
  <si>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</si>
  <si>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</si>
  <si>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</si>
  <si>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</si>
  <si>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</si>
  <si>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</si>
  <si>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</si>
  <si>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</si>
  <si>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</si>
  <si>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</si>
  <si>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</si>
  <si>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</si>
  <si>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</si>
  <si>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</si>
  <si>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</si>
  <si>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</si>
  <si>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</si>
  <si>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</si>
  <si>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</si>
  <si>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</si>
  <si>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</si>
  <si>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</si>
  <si>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</si>
  <si>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</si>
  <si>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</si>
  <si>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</si>
  <si>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</si>
  <si>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</si>
  <si>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</si>
  <si>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</si>
  <si>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</si>
  <si>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</si>
  <si>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</si>
  <si>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</si>
  <si>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</si>
  <si>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</si>
  <si>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</si>
  <si>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</si>
  <si>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</si>
  <si>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</si>
  <si>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</si>
  <si>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</si>
  <si>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</si>
  <si>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</si>
  <si>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</si>
  <si>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</si>
  <si>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</si>
  <si>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</si>
  <si>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</si>
  <si>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</si>
  <si>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</si>
  <si>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</si>
  <si>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</si>
  <si>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</si>
  <si>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</si>
  <si>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</si>
  <si>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</si>
  <si>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</si>
  <si>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</si>
  <si>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</si>
  <si>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</si>
  <si>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</si>
  <si>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</si>
  <si>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</si>
  <si>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</si>
  <si>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</si>
  <si>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</si>
  <si>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</si>
  <si>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</si>
  <si>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</si>
  <si>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</si>
  <si>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</si>
  <si>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</si>
  <si>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</si>
  <si>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</si>
  <si>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</si>
  <si>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</si>
  <si>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</si>
  <si>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</si>
  <si>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</si>
  <si>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</si>
  <si>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</si>
  <si>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</si>
  <si>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</si>
  <si>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</si>
  <si>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</si>
  <si>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</si>
  <si>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</si>
  <si>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</si>
  <si>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</si>
  <si>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</si>
  <si>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</si>
  <si>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</si>
  <si>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</si>
  <si>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</si>
  <si>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</si>
  <si>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</si>
  <si>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</si>
  <si>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</si>
  <si>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</si>
  <si>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</si>
  <si>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</si>
  <si>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</si>
  <si>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</si>
  <si>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</si>
  <si>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</si>
  <si>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</si>
  <si>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</si>
  <si>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</si>
  <si>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</si>
  <si>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</si>
  <si>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</si>
  <si>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</si>
  <si>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</si>
  <si>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</si>
  <si>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</si>
  <si>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</si>
  <si>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</si>
  <si>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</si>
  <si>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</si>
  <si>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</si>
  <si>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</si>
  <si>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</si>
  <si>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</si>
  <si>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</si>
  <si>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</si>
  <si>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</si>
  <si>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</si>
  <si>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</si>
  <si>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</si>
  <si>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</si>
  <si>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</si>
  <si>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</si>
  <si>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</si>
  <si>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</si>
  <si>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</si>
  <si>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</si>
  <si>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</si>
  <si>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</si>
  <si>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</si>
  <si>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</si>
  <si>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</si>
  <si>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</si>
  <si>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</si>
  <si>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</si>
  <si>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</si>
  <si>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</si>
  <si>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</si>
  <si>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</si>
  <si>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</si>
  <si>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</si>
  <si>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</si>
  <si>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</si>
  <si>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</si>
  <si>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</si>
  <si>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</si>
  <si>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</si>
  <si>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</si>
  <si>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</si>
  <si>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</si>
  <si>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</si>
  <si>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</si>
  <si>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</si>
  <si>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</si>
  <si>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</si>
  <si>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</si>
  <si>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</si>
  <si>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</si>
  <si>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</si>
  <si>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</si>
  <si>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</si>
  <si>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</si>
  <si>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</si>
  <si>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</si>
  <si>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</si>
  <si>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</si>
  <si>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</si>
  <si>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</si>
  <si>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</si>
  <si>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</si>
  <si>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</si>
  <si>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</si>
  <si>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</si>
  <si>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</si>
  <si>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</si>
  <si>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</si>
  <si>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</si>
  <si>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</si>
  <si>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</si>
  <si>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</si>
  <si>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</si>
  <si>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</si>
  <si>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</si>
  <si>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</si>
  <si>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</si>
  <si>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</si>
  <si>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</si>
  <si>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</si>
  <si>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</si>
  <si>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</si>
  <si>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</si>
  <si>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</si>
  <si>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</si>
  <si>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</si>
  <si>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</si>
  <si>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</si>
  <si>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</si>
  <si>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</si>
  <si>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</si>
  <si>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</si>
  <si>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</si>
  <si>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</si>
  <si>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</si>
  <si>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</si>
  <si>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</si>
  <si>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</si>
  <si>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</si>
  <si>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</si>
  <si>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</si>
  <si>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</si>
  <si>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</si>
  <si>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</si>
  <si>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</si>
  <si>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</si>
  <si>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</si>
  <si>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</si>
  <si>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</si>
  <si>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</si>
  <si>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</si>
  <si>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</si>
  <si>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</si>
  <si>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</si>
  <si>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</si>
  <si>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</si>
  <si>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</si>
  <si>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</si>
  <si>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</si>
  <si>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</si>
  <si>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</si>
  <si>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</si>
  <si>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</si>
  <si>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</si>
  <si>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</si>
  <si>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</si>
  <si>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</si>
  <si>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</si>
  <si>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</si>
  <si>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</si>
  <si>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</si>
  <si>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</si>
  <si>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</si>
  <si>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</si>
  <si>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</si>
  <si>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</si>
  <si>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</si>
  <si>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</si>
  <si>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</si>
  <si>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</si>
  <si>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</si>
  <si>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</si>
  <si>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</si>
  <si>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</si>
  <si>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</si>
  <si>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</si>
  <si>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</si>
  <si>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</si>
  <si>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</si>
  <si>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</si>
  <si>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</si>
  <si>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</si>
  <si>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</si>
  <si>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</si>
  <si>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</si>
  <si>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</si>
  <si>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</si>
  <si>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</si>
  <si>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</si>
  <si>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</si>
  <si>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</si>
  <si>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</si>
  <si>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</si>
  <si>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</si>
  <si>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</si>
  <si>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</si>
  <si>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</si>
  <si>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</si>
  <si>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</si>
  <si>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</si>
  <si>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</si>
  <si>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</si>
  <si>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</si>
  <si>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</si>
  <si>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</si>
  <si>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</si>
  <si>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</si>
  <si>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</si>
  <si>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</si>
  <si>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</si>
  <si>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</si>
  <si>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</si>
  <si>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</si>
  <si>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</si>
  <si>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</si>
  <si>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</si>
  <si>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</si>
  <si>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</si>
  <si>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</si>
  <si>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</si>
  <si>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</si>
  <si>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</si>
  <si>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</si>
  <si>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</si>
  <si>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</si>
  <si>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</si>
  <si>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</si>
  <si>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</si>
  <si>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</si>
  <si>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</si>
  <si>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</si>
  <si>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</si>
  <si>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</si>
  <si>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</si>
  <si>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</si>
  <si>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</si>
  <si>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</si>
  <si>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</si>
  <si>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</si>
  <si>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</si>
  <si>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</si>
  <si>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</si>
  <si>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</si>
  <si>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</si>
  <si>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</si>
  <si>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</si>
  <si>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</si>
  <si>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</si>
  <si>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</si>
  <si>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</si>
  <si>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</si>
  <si>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</si>
  <si>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</si>
  <si>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</si>
  <si>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</si>
  <si>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</si>
  <si>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</si>
  <si>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</si>
  <si>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</si>
  <si>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</si>
  <si>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</si>
  <si>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</si>
  <si>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</si>
  <si>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</si>
  <si>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</si>
  <si>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</si>
  <si>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</si>
  <si>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</si>
  <si>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</si>
  <si>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</si>
  <si>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</si>
  <si>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</si>
  <si>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</si>
  <si>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</si>
  <si>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</si>
  <si>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</si>
  <si>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</si>
  <si>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</si>
  <si>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</si>
  <si>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</si>
  <si>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</si>
  <si>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</si>
  <si>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</si>
  <si>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</si>
  <si>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</si>
  <si>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</si>
  <si>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</si>
  <si>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</si>
  <si>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</si>
  <si>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</si>
  <si>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</si>
  <si>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</si>
  <si>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</si>
  <si>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</si>
  <si>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</si>
  <si>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</si>
  <si>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</si>
  <si>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</si>
  <si>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</si>
  <si>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</si>
  <si>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</si>
  <si>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</si>
  <si>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</si>
  <si>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</si>
  <si>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</si>
  <si>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</si>
  <si>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</si>
  <si>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</si>
  <si>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</si>
  <si>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</si>
  <si>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</si>
  <si>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</si>
  <si>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</si>
  <si>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</si>
  <si>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</si>
  <si>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</si>
  <si>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</si>
  <si>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</si>
  <si>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</si>
  <si>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</si>
  <si>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</si>
  <si>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</si>
  <si>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</si>
  <si>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</si>
  <si>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</si>
  <si>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</si>
  <si>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</si>
  <si>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</si>
  <si>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</si>
  <si>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</si>
  <si>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</si>
  <si>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</si>
  <si>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</si>
  <si>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</si>
  <si>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</si>
  <si>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</si>
  <si>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</si>
  <si>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</si>
  <si>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</si>
  <si>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</si>
  <si>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</si>
  <si>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</si>
  <si>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</si>
  <si>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</si>
  <si>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</si>
  <si>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</si>
  <si>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</si>
  <si>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</si>
  <si>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</si>
  <si>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</si>
  <si>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</si>
  <si>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</si>
  <si>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</si>
  <si>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</si>
  <si>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</si>
  <si>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</si>
  <si>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</si>
  <si>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</si>
  <si>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</si>
  <si>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</si>
  <si>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</si>
  <si>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</si>
  <si>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</si>
  <si>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</si>
  <si>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</si>
  <si>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</si>
  <si>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</si>
  <si>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</si>
  <si>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</si>
  <si>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</si>
  <si>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</si>
  <si>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</si>
  <si>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</si>
  <si>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</si>
  <si>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</si>
  <si>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</si>
  <si>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</si>
  <si>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</si>
  <si>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</si>
  <si>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</si>
  <si>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</si>
  <si>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</si>
  <si>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</si>
  <si>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</si>
  <si>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</si>
  <si>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</si>
  <si>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</si>
  <si>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</si>
  <si>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</si>
  <si>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</si>
  <si>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</si>
  <si>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</si>
  <si>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</si>
  <si>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</si>
  <si>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</si>
  <si>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</si>
  <si>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</si>
  <si>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</si>
  <si>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</si>
  <si>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</si>
  <si>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</si>
  <si>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</si>
  <si>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</si>
  <si>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</si>
  <si>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</si>
  <si>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</si>
  <si>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</si>
  <si>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</si>
  <si>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</si>
  <si>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</si>
  <si>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</si>
  <si>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</si>
  <si>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</si>
  <si>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</si>
  <si>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</si>
  <si>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</si>
  <si>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</si>
  <si>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</si>
  <si>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</si>
  <si>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</si>
  <si>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</si>
  <si>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</si>
  <si>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</si>
  <si>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</si>
  <si>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</si>
  <si>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</si>
  <si>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</si>
  <si>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</si>
  <si>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</si>
  <si>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</si>
  <si>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</si>
  <si>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</si>
  <si>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</si>
  <si>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</si>
  <si>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</si>
  <si>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</si>
  <si>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</si>
  <si>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</si>
  <si>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</si>
  <si>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</si>
  <si>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</si>
  <si>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</si>
  <si>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</si>
  <si>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</si>
  <si>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</si>
  <si>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</si>
  <si>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</si>
  <si>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</si>
  <si>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</si>
  <si>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</si>
  <si>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</si>
  <si>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</si>
  <si>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</si>
  <si>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</si>
  <si>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</si>
  <si>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</si>
  <si>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</si>
  <si>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</si>
  <si>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</si>
  <si>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</si>
  <si>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</si>
  <si>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</si>
  <si>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</si>
  <si>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</si>
  <si>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</si>
  <si>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</si>
  <si>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</si>
  <si>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</si>
  <si>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</si>
  <si>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</si>
  <si>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</si>
  <si>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</si>
  <si>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</si>
  <si>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</si>
  <si>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</si>
  <si>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</si>
  <si>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</si>
  <si>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</si>
  <si>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</si>
  <si>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</si>
  <si>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</si>
  <si>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</si>
  <si>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</si>
  <si>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</si>
  <si>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</si>
  <si>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</si>
  <si>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</si>
  <si>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</si>
  <si>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</si>
  <si>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</si>
  <si>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</si>
  <si>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</si>
  <si>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</si>
  <si>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</si>
  <si>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</si>
  <si>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</si>
  <si>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</si>
  <si>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</si>
  <si>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</si>
  <si>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</si>
  <si>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</si>
  <si>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</si>
  <si>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</si>
  <si>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</si>
  <si>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</si>
  <si>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</si>
  <si>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</si>
  <si>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</si>
  <si>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</si>
  <si>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</si>
  <si>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</si>
  <si>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</si>
  <si>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</si>
  <si>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</si>
  <si>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</si>
  <si>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</si>
  <si>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</si>
  <si>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</si>
  <si>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</si>
  <si>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</si>
  <si>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</si>
  <si>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</si>
  <si>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</si>
  <si>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</si>
  <si>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</si>
  <si>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</si>
  <si>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</si>
  <si>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</si>
  <si>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</si>
  <si>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</si>
  <si>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</si>
  <si>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</si>
  <si>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</si>
  <si>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</si>
  <si>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</si>
  <si>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</si>
  <si>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</si>
  <si>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</si>
  <si>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</si>
  <si>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</si>
  <si>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</si>
  <si>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</si>
  <si>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</si>
  <si>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</si>
  <si>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</si>
  <si>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</si>
  <si>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</si>
  <si>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</si>
  <si>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</si>
  <si>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</si>
  <si>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</si>
  <si>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</si>
  <si>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</si>
  <si>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</si>
  <si>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</si>
  <si>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</si>
  <si>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</si>
  <si>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</si>
  <si>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</si>
  <si>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</si>
  <si>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</si>
  <si>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</si>
  <si>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</si>
  <si>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</si>
  <si>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</si>
  <si>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</si>
  <si>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</si>
  <si>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</si>
  <si>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</si>
  <si>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</si>
  <si>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</si>
  <si>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</si>
  <si>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</si>
  <si>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</si>
  <si>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</si>
  <si>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</si>
  <si>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</si>
  <si>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</si>
  <si>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</si>
  <si>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</si>
  <si>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</si>
  <si>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</si>
  <si>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</si>
  <si>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</si>
  <si>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</si>
  <si>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</si>
  <si>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</si>
  <si>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</si>
  <si>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</si>
  <si>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</si>
  <si>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</si>
  <si>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</si>
  <si>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</si>
  <si>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</si>
  <si>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</si>
  <si>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</si>
  <si>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</si>
  <si>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</si>
  <si>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</si>
  <si>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</si>
  <si>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</si>
  <si>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</si>
  <si>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</si>
  <si>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</si>
  <si>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</si>
  <si>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</si>
  <si>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</si>
  <si>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</si>
  <si>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</si>
  <si>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</si>
  <si>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</si>
  <si>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</si>
  <si>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</si>
  <si>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</si>
  <si>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</si>
  <si>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</si>
  <si>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</si>
  <si>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</si>
  <si>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</si>
  <si>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</si>
  <si>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</si>
  <si>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</si>
  <si>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</si>
  <si>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</si>
  <si>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</si>
  <si>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</si>
  <si>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</si>
  <si>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</si>
  <si>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</si>
  <si>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</si>
  <si>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</si>
  <si>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</si>
  <si>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</si>
  <si>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</si>
  <si>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</si>
  <si>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</si>
  <si>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</si>
  <si>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</si>
  <si>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</si>
  <si>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</si>
  <si>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</si>
  <si>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</si>
  <si>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</si>
  <si>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</si>
  <si>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</si>
  <si>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</si>
  <si>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</si>
  <si>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</si>
  <si>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</si>
  <si>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</si>
  <si>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</si>
  <si>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</si>
  <si>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</si>
  <si>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</si>
  <si>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</si>
  <si>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</si>
  <si>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</si>
  <si>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</si>
  <si>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</si>
  <si>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</si>
  <si>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</si>
  <si>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</si>
  <si>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</si>
  <si>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</si>
  <si>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</si>
  <si>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</si>
  <si>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</si>
  <si>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</si>
  <si>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</si>
  <si>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</si>
  <si>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</si>
  <si>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</si>
  <si>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</si>
  <si>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</si>
  <si>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</si>
  <si>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</si>
  <si>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</si>
  <si>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</si>
  <si>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</si>
  <si>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</si>
  <si>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</si>
  <si>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</si>
  <si>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</si>
  <si>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</si>
  <si>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</si>
  <si>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</si>
  <si>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</si>
  <si>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</si>
  <si>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</si>
  <si>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</si>
  <si>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</si>
  <si>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</si>
  <si>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</si>
  <si>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</si>
  <si>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</si>
  <si>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</si>
  <si>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</si>
  <si>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</si>
  <si>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</si>
  <si>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</si>
  <si>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</si>
  <si>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</si>
  <si>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</si>
  <si>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</si>
  <si>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</si>
  <si>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</si>
  <si>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</si>
  <si>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</si>
  <si>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</si>
  <si>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</si>
  <si>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</si>
  <si>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</si>
  <si>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</si>
  <si>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</si>
  <si>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</si>
  <si>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</si>
  <si>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</si>
  <si>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</si>
  <si>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</si>
  <si>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</si>
  <si>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</si>
  <si>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</si>
  <si>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</si>
  <si>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</si>
  <si>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</si>
  <si>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</si>
  <si>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</si>
  <si>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</si>
  <si>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</si>
  <si>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</si>
  <si>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</si>
  <si>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</si>
  <si>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</si>
  <si>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</si>
  <si>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</si>
  <si>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</si>
  <si>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</si>
  <si>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</si>
  <si>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</si>
  <si>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</si>
  <si>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</si>
  <si>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</si>
  <si>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</si>
  <si>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</si>
  <si>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</si>
  <si>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</si>
  <si>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</si>
  <si>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</si>
  <si>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</si>
  <si>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</si>
  <si>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</si>
  <si>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</si>
  <si>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</si>
  <si>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</si>
  <si>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</si>
  <si>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</si>
  <si>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</si>
  <si>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</si>
  <si>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</si>
  <si>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</si>
  <si>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</si>
  <si>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</si>
  <si>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</si>
  <si>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</si>
  <si>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</si>
  <si>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</si>
  <si>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</si>
  <si>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</si>
  <si>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</si>
  <si>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</si>
  <si>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</si>
  <si>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</si>
  <si>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</si>
  <si>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</si>
  <si>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</si>
  <si>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</si>
  <si>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</si>
  <si>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</si>
  <si>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</si>
  <si>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</si>
  <si>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</si>
  <si>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</si>
  <si>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</si>
  <si>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</si>
  <si>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</si>
  <si>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</si>
  <si>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</si>
  <si>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</si>
  <si>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</si>
  <si>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</si>
  <si>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</si>
  <si>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</si>
  <si>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</si>
  <si>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</si>
  <si>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</si>
  <si>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</si>
  <si>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</si>
  <si>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</si>
  <si>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</si>
  <si>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</si>
  <si>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</si>
  <si>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</si>
  <si>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</si>
  <si>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</si>
  <si>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</si>
  <si>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</si>
  <si>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</si>
  <si>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</si>
  <si>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</si>
  <si>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</si>
  <si>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</si>
  <si>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</si>
  <si>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</si>
  <si>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</si>
  <si>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</si>
  <si>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</si>
  <si>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</si>
  <si>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</si>
  <si>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</si>
  <si>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</si>
  <si>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</si>
  <si>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</si>
  <si>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</si>
  <si>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</si>
  <si>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</si>
  <si>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</si>
  <si>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</si>
  <si>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</si>
  <si>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</si>
  <si>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</si>
  <si>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</si>
  <si>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</si>
  <si>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</si>
  <si>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</si>
  <si>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</si>
  <si>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</si>
  <si>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</si>
  <si>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</si>
  <si>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</si>
  <si>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</si>
  <si>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</si>
  <si>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</si>
  <si>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</si>
  <si>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</si>
  <si>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</si>
  <si>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</si>
  <si>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</si>
  <si>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</si>
  <si>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</si>
  <si>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</si>
  <si>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</si>
  <si>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</si>
  <si>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</si>
  <si>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</si>
  <si>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</si>
  <si>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</si>
  <si>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</si>
  <si>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</si>
  <si>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</si>
  <si>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</si>
  <si>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</si>
  <si>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</si>
  <si>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</si>
  <si>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</si>
  <si>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</si>
  <si>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</si>
  <si>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</si>
  <si>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</si>
  <si>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</si>
  <si>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</si>
  <si>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</si>
  <si>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</si>
  <si>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</si>
  <si>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</si>
  <si>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</si>
  <si>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</si>
  <si>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</si>
  <si>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</si>
  <si>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</si>
  <si>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</si>
  <si>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</si>
  <si>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</si>
  <si>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</si>
  <si>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</si>
  <si>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</si>
  <si>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</si>
  <si>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</si>
  <si>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</si>
  <si>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</si>
  <si>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</si>
  <si>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</si>
  <si>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</si>
  <si>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</si>
  <si>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</si>
  <si>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</si>
  <si>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</si>
  <si>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</si>
  <si>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</si>
  <si>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</si>
  <si>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</si>
  <si>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</si>
  <si>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</si>
  <si>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</si>
  <si>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</si>
  <si>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</si>
  <si>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</si>
  <si>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</si>
  <si>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</si>
  <si>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</si>
  <si>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</si>
  <si>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</si>
  <si>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</si>
  <si>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</si>
  <si>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</si>
  <si>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</si>
  <si>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</si>
  <si>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</si>
  <si>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</si>
  <si>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</si>
  <si>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</si>
  <si>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</si>
  <si>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</si>
  <si>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</si>
  <si>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</si>
  <si>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</si>
  <si>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</si>
  <si>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</si>
  <si>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</si>
  <si>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</si>
  <si>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</si>
  <si>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</si>
  <si>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</si>
  <si>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</si>
  <si>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</si>
  <si>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</si>
  <si>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</si>
  <si>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</si>
  <si>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</si>
  <si>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</si>
  <si>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</si>
  <si>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</si>
  <si>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</si>
  <si>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</si>
  <si>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</si>
  <si>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</si>
  <si>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</si>
  <si>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</si>
  <si>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</si>
  <si>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</si>
  <si>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</si>
  <si>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</si>
  <si>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</si>
  <si>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</si>
  <si>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</si>
  <si>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</si>
  <si>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</si>
  <si>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</si>
  <si>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</si>
  <si>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</si>
  <si>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</si>
  <si>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</si>
  <si>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</si>
  <si>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</si>
  <si>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</si>
  <si>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</si>
  <si>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</si>
  <si>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</si>
  <si>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</si>
  <si>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</si>
  <si>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</si>
  <si>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</si>
  <si>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</si>
  <si>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</si>
  <si>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</si>
  <si>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</si>
  <si>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</si>
  <si>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</si>
  <si>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</si>
  <si>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</si>
  <si>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</si>
  <si>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</si>
  <si>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</si>
  <si>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</si>
  <si>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</si>
  <si>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</si>
  <si>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</si>
  <si>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</si>
  <si>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</si>
  <si>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</si>
  <si>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</si>
  <si>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</si>
  <si>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</si>
  <si>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</si>
  <si>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</si>
  <si>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</si>
  <si>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</si>
  <si>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</si>
  <si>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</si>
  <si>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</si>
  <si>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</si>
  <si>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</si>
  <si>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</si>
  <si>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</si>
  <si>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</si>
  <si>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</si>
  <si>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</si>
  <si>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</si>
  <si>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</si>
  <si>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</si>
  <si>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</si>
  <si>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</si>
  <si>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</si>
  <si>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</si>
  <si>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</si>
  <si>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</si>
  <si>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</si>
  <si>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</si>
  <si>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</si>
  <si>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</si>
  <si>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</si>
  <si>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</si>
  <si>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</si>
  <si>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</si>
  <si>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</si>
  <si>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</si>
  <si>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</si>
  <si>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</si>
  <si>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</si>
  <si>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</si>
  <si>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</si>
  <si>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</si>
  <si>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</si>
  <si>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</si>
  <si>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</si>
  <si>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</si>
  <si>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</si>
  <si>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</si>
  <si>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</si>
  <si>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</si>
  <si>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</si>
  <si>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</si>
  <si>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</si>
  <si>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</si>
  <si>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</si>
  <si>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</si>
  <si>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</si>
  <si>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</si>
  <si>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</si>
  <si>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</si>
  <si>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</si>
  <si>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</si>
  <si>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</si>
  <si>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</si>
  <si>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</si>
  <si>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</si>
  <si>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</si>
  <si>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</si>
  <si>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</si>
  <si>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</si>
  <si>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</si>
  <si>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</si>
  <si>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</si>
  <si>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</si>
  <si>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</si>
  <si>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</si>
  <si>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</si>
  <si>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</si>
  <si>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</si>
  <si>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</si>
  <si>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</si>
  <si>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</si>
  <si>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</si>
  <si>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</si>
  <si>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</si>
  <si>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</si>
  <si>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</si>
  <si>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</si>
  <si>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</si>
  <si>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</si>
  <si>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</si>
  <si>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</si>
  <si>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</si>
  <si>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</si>
  <si>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</si>
  <si>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</si>
  <si>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</si>
  <si>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</si>
  <si>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</si>
  <si>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</si>
  <si>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</si>
  <si>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</si>
  <si>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</si>
  <si>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</si>
  <si>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</si>
  <si>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</si>
  <si>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</si>
  <si>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</si>
  <si>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</si>
  <si>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</si>
  <si>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</si>
  <si>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</si>
  <si>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</si>
  <si>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</si>
  <si>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</si>
  <si>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</si>
  <si>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</si>
  <si>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</si>
  <si>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</si>
  <si>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</si>
  <si>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</si>
  <si>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</si>
  <si>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</si>
  <si>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</si>
  <si>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</si>
  <si>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</si>
  <si>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</si>
  <si>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</si>
  <si>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</si>
  <si>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</si>
  <si>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</si>
  <si>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</si>
  <si>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</si>
  <si>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</si>
  <si>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</si>
  <si>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</si>
  <si>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</si>
  <si>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</si>
  <si>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</si>
  <si>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</si>
  <si>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</si>
  <si>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</si>
  <si>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</si>
  <si>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</si>
  <si>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</si>
  <si>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</si>
  <si>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</si>
  <si>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</si>
  <si>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</si>
  <si>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</si>
  <si>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</si>
  <si>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</si>
  <si>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</si>
  <si>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</si>
  <si>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</si>
  <si>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</si>
  <si>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</si>
  <si>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</si>
  <si>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</si>
  <si>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</si>
  <si>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</si>
  <si>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</si>
  <si>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</si>
  <si>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</si>
  <si>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</si>
  <si>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</si>
  <si>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</si>
  <si>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</si>
  <si>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</si>
  <si>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</si>
  <si>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</si>
  <si>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</si>
  <si>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</si>
  <si>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</si>
  <si>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</si>
  <si>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</si>
  <si>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</si>
  <si>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</si>
  <si>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</si>
  <si>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</si>
  <si>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</si>
  <si>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</si>
  <si>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</si>
  <si>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</si>
  <si>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</si>
  <si>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</si>
  <si>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</si>
  <si>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</si>
  <si>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</si>
  <si>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</si>
  <si>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</si>
  <si>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</si>
  <si>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</si>
  <si>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</si>
  <si>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</si>
  <si>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</si>
  <si>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</si>
  <si>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</si>
  <si>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</si>
  <si>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</si>
  <si>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</si>
  <si>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</si>
  <si>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</si>
  <si>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</si>
  <si>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</si>
  <si>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</si>
  <si>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</si>
  <si>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</si>
  <si>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</si>
  <si>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</si>
  <si>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</si>
  <si>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</si>
  <si>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</si>
  <si>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</si>
  <si>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</si>
  <si>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</si>
  <si>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</si>
  <si>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</si>
  <si>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</si>
  <si>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</si>
  <si>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</si>
  <si>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</si>
  <si>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</si>
  <si>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</si>
  <si>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</si>
  <si>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</si>
  <si>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</si>
  <si>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</si>
  <si>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</si>
  <si>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</si>
  <si>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</si>
  <si>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</si>
  <si>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</si>
  <si>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</si>
  <si>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</si>
  <si>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</si>
  <si>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</si>
  <si>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</si>
  <si>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</si>
  <si>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</si>
  <si>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</si>
  <si>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</si>
  <si>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</si>
  <si>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</si>
  <si>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</si>
  <si>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</si>
  <si>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</si>
  <si>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</si>
  <si>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</si>
  <si>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</si>
  <si>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</si>
  <si>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</si>
  <si>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</si>
  <si>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</si>
  <si>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</si>
  <si>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</si>
  <si>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</si>
  <si>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</si>
  <si>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</si>
  <si>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</si>
  <si>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</si>
  <si>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</si>
  <si>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</si>
  <si>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</si>
  <si>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</si>
  <si>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</si>
  <si>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</si>
  <si>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</si>
  <si>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</si>
  <si>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</si>
  <si>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</si>
  <si>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</si>
  <si>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</si>
  <si>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</si>
  <si>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</si>
  <si>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</si>
  <si>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</si>
  <si>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</si>
  <si>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</si>
  <si>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</si>
  <si>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</si>
  <si>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</si>
  <si>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</si>
  <si>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</si>
  <si>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</si>
  <si>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</si>
  <si>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</si>
  <si>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</si>
  <si>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</si>
  <si>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</si>
  <si>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</si>
  <si>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</si>
  <si>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</si>
  <si>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</si>
  <si>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</si>
  <si>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</si>
  <si>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</si>
  <si>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</si>
  <si>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</si>
  <si>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</si>
  <si>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</si>
  <si>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</si>
  <si>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</si>
  <si>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</si>
  <si>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</si>
  <si>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</si>
  <si>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</si>
  <si>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</si>
  <si>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</si>
  <si>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</si>
  <si>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</si>
  <si>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</si>
  <si>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</si>
  <si>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</si>
  <si>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</si>
  <si>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</si>
  <si>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</si>
  <si>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</si>
  <si>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</si>
  <si>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</si>
  <si>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</si>
  <si>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</si>
  <si>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</si>
  <si>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</si>
  <si>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</si>
  <si>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</si>
  <si>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</si>
  <si>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</si>
  <si>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</si>
  <si>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</si>
  <si>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</si>
  <si>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</si>
  <si>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</si>
  <si>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</si>
  <si>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</si>
  <si>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</si>
  <si>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</si>
  <si>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</si>
  <si>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</si>
  <si>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</si>
  <si>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</si>
  <si>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</si>
  <si>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</si>
  <si>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</si>
  <si>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</si>
  <si>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</si>
  <si>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</si>
  <si>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</si>
  <si>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</si>
  <si>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</si>
  <si>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</si>
  <si>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</si>
  <si>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</si>
  <si>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</si>
  <si>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</si>
  <si>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</si>
  <si>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</si>
  <si>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</si>
  <si>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</si>
  <si>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</si>
  <si>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</si>
  <si>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</si>
  <si>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</si>
  <si>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</si>
  <si>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</si>
  <si>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</si>
  <si>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</si>
  <si>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</si>
  <si>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</si>
  <si>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</si>
  <si>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</si>
  <si>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</si>
  <si>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</si>
  <si>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</si>
  <si>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</si>
  <si>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</si>
  <si>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</si>
  <si>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</si>
  <si>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</si>
  <si>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</si>
  <si>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</si>
  <si>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</si>
  <si>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</si>
  <si>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</si>
  <si>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</si>
  <si>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</si>
  <si>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</si>
  <si>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</si>
  <si>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</si>
  <si>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</si>
  <si>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</si>
  <si>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</si>
  <si>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</si>
  <si>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</si>
  <si>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</si>
  <si>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</si>
  <si>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</si>
  <si>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</si>
  <si>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</si>
  <si>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</si>
  <si>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</si>
  <si>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</si>
  <si>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</si>
  <si>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</si>
  <si>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</si>
  <si>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</si>
  <si>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</si>
  <si>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</si>
  <si>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</si>
  <si>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</si>
  <si>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</si>
  <si>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</si>
  <si>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</si>
  <si>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</si>
  <si>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</si>
  <si>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</si>
  <si>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</si>
  <si>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</si>
  <si>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</si>
  <si>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</si>
  <si>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</si>
  <si>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</si>
  <si>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</si>
  <si>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</si>
  <si>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</si>
  <si>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</si>
  <si>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</si>
  <si>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</si>
  <si>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</si>
  <si>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</si>
  <si>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</si>
  <si>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</si>
  <si>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</si>
  <si>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</si>
  <si>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</si>
  <si>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</si>
  <si>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</si>
  <si>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</si>
  <si>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</si>
  <si>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</si>
  <si>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</si>
  <si>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</si>
  <si>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</si>
  <si>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</si>
  <si>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</si>
  <si>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</si>
  <si>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</si>
  <si>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</si>
  <si>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</si>
  <si>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</si>
  <si>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</si>
  <si>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</si>
  <si>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</si>
  <si>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</si>
  <si>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</si>
  <si>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</si>
  <si>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</si>
  <si>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</si>
  <si>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</si>
  <si>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</si>
  <si>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</si>
  <si>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</si>
  <si>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</si>
  <si>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</si>
  <si>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</si>
  <si>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</si>
  <si>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</si>
  <si>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</si>
  <si>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</si>
  <si>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</si>
  <si>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</si>
  <si>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</si>
  <si>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</si>
  <si>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</si>
  <si>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</si>
  <si>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</si>
  <si>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</si>
  <si>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</si>
  <si>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</si>
  <si>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</si>
  <si>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</si>
  <si>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</si>
  <si>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</si>
  <si>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</si>
  <si>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</si>
  <si>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</si>
  <si>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</si>
  <si>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</si>
  <si>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</si>
  <si>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</si>
  <si>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</si>
  <si>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</si>
  <si>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</si>
  <si>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</si>
  <si>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</si>
  <si>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</si>
  <si>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</si>
  <si>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</si>
  <si>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</si>
  <si>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</si>
  <si>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</si>
  <si>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</si>
  <si>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</si>
  <si>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</si>
  <si>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</si>
  <si>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</si>
  <si>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</si>
  <si>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</si>
  <si>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</si>
  <si>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</si>
  <si>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</si>
  <si>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</si>
  <si>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</si>
  <si>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</si>
  <si>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</si>
  <si>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</si>
  <si>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</si>
  <si>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</si>
  <si>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</si>
  <si>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</si>
  <si>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</si>
  <si>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</si>
  <si>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</si>
  <si>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</si>
  <si>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</si>
  <si>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</si>
  <si>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</si>
  <si>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</si>
  <si>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</si>
  <si>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</si>
  <si>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</si>
  <si>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</si>
  <si>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</si>
  <si>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</si>
  <si>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</si>
  <si>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</si>
  <si>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</si>
  <si>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</si>
  <si>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</si>
  <si>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</si>
  <si>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</si>
  <si>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</si>
  <si>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</si>
  <si>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</si>
  <si>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</si>
  <si>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</si>
  <si>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</si>
  <si>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</si>
  <si>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</si>
  <si>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</si>
  <si>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</si>
  <si>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</si>
  <si>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</si>
  <si>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</si>
  <si>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</si>
  <si>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</si>
  <si>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</si>
  <si>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</si>
  <si>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</si>
  <si>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</si>
  <si>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</si>
  <si>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</si>
  <si>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</si>
  <si>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</si>
  <si>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</si>
  <si>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</si>
  <si>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</si>
  <si>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</si>
  <si>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</si>
  <si>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</si>
  <si>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</si>
  <si>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</si>
  <si>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</si>
  <si>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</si>
  <si>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</si>
  <si>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</si>
  <si>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</si>
  <si>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</si>
  <si>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</si>
  <si>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</si>
  <si>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</si>
  <si>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</si>
  <si>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</si>
  <si>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</si>
  <si>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</si>
  <si>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</si>
  <si>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</si>
  <si>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</si>
  <si>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</si>
  <si>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</si>
  <si>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</si>
  <si>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</si>
  <si>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</si>
  <si>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</si>
  <si>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</si>
  <si>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</si>
  <si>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</si>
  <si>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</si>
  <si>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</si>
  <si>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</si>
  <si>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</si>
  <si>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</si>
  <si>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</si>
  <si>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</si>
  <si>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</si>
  <si>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</si>
  <si>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</si>
  <si>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</si>
  <si>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</si>
  <si>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</si>
  <si>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</si>
  <si>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</si>
  <si>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</si>
  <si>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</si>
  <si>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</si>
  <si>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</si>
  <si>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</si>
  <si>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</si>
  <si>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</si>
  <si>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</si>
  <si>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</si>
  <si>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</si>
  <si>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</si>
  <si>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</si>
  <si>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</si>
  <si>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</si>
  <si>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</si>
  <si>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</si>
  <si>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</si>
  <si>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</si>
  <si>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</si>
  <si>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</si>
  <si>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</si>
  <si>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</si>
  <si>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</si>
  <si>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</si>
  <si>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</si>
  <si>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</si>
  <si>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</si>
  <si>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</si>
  <si>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</si>
  <si>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</si>
  <si>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</si>
  <si>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</si>
  <si>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</si>
  <si>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</si>
  <si>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</si>
  <si>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</si>
  <si>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</si>
  <si>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</si>
  <si>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</si>
  <si>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</si>
  <si>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</si>
  <si>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</si>
  <si>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</si>
  <si>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</si>
  <si>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</si>
  <si>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</si>
  <si>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</si>
  <si>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</si>
  <si>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</si>
  <si>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</si>
  <si>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</si>
  <si>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</si>
  <si>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</si>
  <si>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</si>
  <si>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</si>
  <si>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</si>
  <si>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</si>
  <si>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</si>
  <si>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</si>
  <si>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</si>
  <si>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</si>
  <si>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</si>
  <si>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</si>
  <si>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</si>
  <si>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</si>
  <si>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</si>
  <si>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</si>
  <si>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</si>
  <si>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</si>
  <si>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</si>
  <si>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</si>
  <si>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</si>
  <si>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</si>
  <si>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</si>
  <si>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</si>
  <si>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</si>
  <si>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</si>
  <si>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</si>
  <si>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</si>
  <si>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</si>
  <si>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</si>
  <si>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</si>
  <si>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</si>
  <si>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</si>
  <si>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</si>
  <si>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</si>
  <si>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</si>
  <si>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</si>
  <si>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</si>
  <si>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</si>
  <si>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</si>
  <si>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</si>
  <si>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</si>
  <si>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</si>
  <si>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</si>
  <si>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</si>
  <si>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</si>
  <si>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</si>
  <si>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</si>
  <si>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</si>
  <si>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</si>
  <si>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</si>
  <si>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</si>
  <si>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</si>
  <si>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</si>
  <si>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</si>
  <si>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</si>
  <si>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</si>
  <si>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</si>
  <si>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</si>
  <si>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</si>
  <si>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</si>
  <si>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</si>
  <si>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</si>
  <si>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</si>
  <si>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</si>
  <si>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</si>
  <si>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</si>
  <si>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</si>
  <si>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</si>
  <si>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</si>
  <si>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</si>
  <si>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</si>
  <si>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</si>
  <si>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</si>
  <si>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</si>
  <si>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</si>
  <si>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</si>
  <si>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</si>
  <si>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</si>
  <si>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</si>
  <si>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</si>
  <si>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</si>
  <si>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</si>
  <si>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</si>
  <si>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</si>
  <si>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</si>
  <si>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</si>
  <si>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</si>
  <si>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</si>
  <si>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</si>
  <si>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</si>
  <si>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</si>
  <si>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</si>
  <si>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</si>
  <si>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</si>
  <si>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</si>
  <si>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</si>
  <si>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</si>
  <si>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</si>
  <si>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</si>
  <si>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</si>
  <si>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</si>
  <si>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</si>
  <si>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</si>
  <si>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</si>
  <si>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</si>
  <si>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</si>
  <si>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</si>
  <si>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</si>
  <si>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</si>
  <si>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</si>
  <si>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</si>
  <si>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</si>
  <si>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</si>
  <si>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</si>
  <si>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</si>
  <si>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</si>
  <si>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</si>
  <si>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</si>
  <si>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</si>
  <si>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</si>
  <si>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</si>
  <si>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</si>
  <si>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</si>
  <si>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</si>
  <si>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</si>
  <si>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</si>
  <si>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</si>
  <si>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</si>
  <si>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</si>
  <si>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</si>
  <si>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</si>
  <si>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</si>
  <si>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</si>
  <si>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</si>
  <si>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</si>
  <si>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</si>
  <si>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</si>
  <si>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</si>
  <si>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</si>
  <si>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</si>
  <si>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</si>
  <si>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</si>
  <si>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</si>
  <si>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</si>
  <si>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</si>
  <si>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</si>
  <si>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</si>
  <si>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</si>
  <si>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</si>
  <si>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</si>
  <si>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</si>
  <si>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</si>
  <si>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</si>
  <si>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</si>
  <si>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</si>
  <si>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</si>
  <si>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</si>
  <si>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</si>
  <si>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</si>
  <si>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</si>
  <si>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</si>
  <si>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</si>
  <si>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</si>
  <si>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</si>
  <si>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</si>
  <si>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</si>
  <si>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</si>
  <si>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</si>
  <si>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</si>
  <si>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</si>
  <si>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</si>
  <si>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</si>
  <si>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</si>
  <si>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</si>
  <si>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</si>
  <si>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</si>
  <si>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</si>
  <si>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</si>
  <si>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</si>
  <si>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</si>
  <si>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</si>
  <si>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</si>
  <si>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</si>
  <si>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</si>
  <si>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</si>
  <si>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</si>
  <si>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</si>
  <si>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</si>
  <si>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</si>
  <si>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</si>
  <si>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</si>
  <si>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</si>
  <si>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</si>
  <si>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</si>
  <si>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</si>
  <si>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</si>
  <si>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</si>
  <si>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</si>
  <si>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</si>
  <si>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</si>
  <si>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</si>
  <si>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</si>
  <si>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</si>
  <si>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</si>
  <si>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</si>
  <si>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</si>
  <si>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</si>
  <si>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</si>
  <si>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</si>
  <si>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</si>
  <si>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</si>
  <si>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</si>
  <si>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</si>
  <si>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</si>
  <si>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</si>
  <si>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</si>
  <si>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</si>
  <si>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</si>
  <si>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</si>
  <si>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</si>
  <si>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</si>
  <si>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</si>
  <si>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</si>
  <si>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</si>
  <si>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</si>
  <si>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</si>
  <si>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</si>
  <si>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</si>
  <si>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</si>
  <si>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</si>
  <si>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</si>
  <si>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</si>
  <si>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</si>
  <si>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</si>
  <si>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</si>
  <si>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</si>
  <si>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</si>
  <si>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</si>
  <si>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</si>
  <si>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</si>
  <si>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</si>
  <si>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</si>
  <si>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</si>
  <si>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</si>
  <si>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</si>
  <si>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</si>
  <si>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</si>
  <si>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</si>
  <si>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</si>
  <si>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</si>
  <si>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</si>
  <si>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</si>
  <si>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</si>
  <si>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</si>
  <si>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</si>
  <si>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</si>
  <si>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</si>
  <si>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</si>
  <si>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</si>
  <si>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</si>
  <si>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</si>
  <si>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</si>
  <si>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</si>
  <si>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</si>
  <si>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</si>
  <si>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</si>
  <si>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</si>
  <si>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</si>
  <si>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</si>
  <si>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</si>
  <si>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</si>
  <si>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</si>
  <si>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</si>
  <si>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</si>
  <si>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</si>
  <si>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</si>
  <si>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</si>
  <si>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</si>
  <si>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</si>
  <si>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</si>
  <si>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</si>
  <si>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</si>
  <si>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</si>
  <si>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</si>
  <si>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</si>
  <si>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</si>
  <si>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</si>
  <si>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</si>
  <si>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</si>
  <si>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</si>
  <si>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</si>
  <si>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</si>
  <si>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</si>
  <si>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</si>
  <si>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</si>
  <si>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</si>
  <si>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</si>
  <si>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</si>
  <si>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</si>
  <si>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</si>
  <si>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</si>
  <si>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</si>
  <si>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</si>
  <si>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</si>
  <si>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</si>
  <si>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</si>
  <si>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</si>
  <si>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</si>
  <si>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</si>
  <si>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</si>
  <si>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</si>
  <si>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</si>
  <si>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</si>
  <si>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</si>
  <si>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</si>
  <si>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</si>
  <si>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</si>
  <si>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</si>
  <si>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</si>
  <si>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</si>
  <si>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</si>
  <si>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</si>
  <si>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</si>
  <si>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</si>
  <si>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</si>
  <si>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</si>
  <si>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</si>
  <si>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</si>
  <si>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</si>
  <si>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</si>
  <si>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</si>
  <si>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</si>
  <si>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</si>
  <si>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</si>
  <si>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</si>
  <si>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</si>
  <si>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</si>
  <si>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</si>
  <si>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</si>
  <si>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</si>
  <si>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</si>
  <si>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</si>
  <si>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</si>
  <si>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</si>
  <si>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</si>
  <si>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</si>
  <si>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</si>
  <si>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</si>
  <si>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</si>
  <si>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</si>
  <si>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</si>
  <si>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</si>
  <si>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</si>
  <si>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</si>
  <si>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</si>
  <si>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</si>
  <si>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</si>
  <si>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</si>
  <si>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</si>
  <si>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</si>
  <si>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</si>
  <si>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</si>
  <si>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</si>
  <si>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</si>
  <si>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</si>
  <si>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</si>
  <si>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</si>
  <si>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</si>
  <si>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</si>
  <si>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</si>
  <si>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</si>
  <si>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</si>
  <si>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</si>
  <si>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</si>
  <si>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</si>
  <si>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</si>
  <si>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</si>
  <si>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</si>
  <si>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</si>
  <si>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</si>
  <si>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</si>
  <si>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</si>
  <si>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</si>
  <si>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</si>
  <si>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</si>
  <si>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</si>
  <si>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</si>
  <si>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</si>
  <si>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</si>
  <si>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</si>
  <si>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</si>
  <si>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</si>
  <si>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</si>
  <si>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</si>
  <si>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</si>
  <si>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</si>
  <si>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</si>
  <si>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</si>
  <si>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</si>
  <si>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</si>
  <si>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</si>
  <si>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</si>
  <si>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</si>
  <si>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</si>
  <si>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</si>
  <si>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</si>
  <si>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</si>
  <si>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</si>
  <si>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</si>
  <si>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</si>
  <si>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</si>
  <si>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</si>
  <si>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</si>
  <si>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</si>
  <si>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</si>
  <si>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</si>
  <si>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</si>
  <si>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</si>
  <si>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</si>
  <si>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</si>
  <si>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</si>
  <si>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</si>
  <si>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</si>
  <si>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</si>
  <si>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</si>
  <si>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</si>
  <si>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</si>
  <si>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</si>
  <si>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</si>
  <si>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</si>
  <si>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</si>
  <si>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</si>
  <si>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</si>
  <si>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</si>
  <si>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</si>
  <si>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</si>
  <si>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</si>
  <si>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</si>
  <si>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</si>
  <si>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</si>
  <si>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</si>
  <si>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</si>
  <si>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</si>
  <si>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</si>
  <si>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</si>
  <si>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</si>
  <si>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</si>
  <si>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</si>
  <si>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</si>
  <si>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</si>
  <si>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</si>
  <si>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</si>
  <si>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</si>
  <si>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</si>
  <si>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</si>
  <si>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</si>
  <si>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</si>
  <si>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</si>
  <si>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</si>
  <si>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</si>
  <si>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</si>
  <si>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</si>
  <si>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</si>
  <si>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</si>
  <si>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</si>
  <si>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</si>
  <si>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</si>
  <si>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</si>
  <si>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</si>
  <si>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</si>
  <si>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</si>
  <si>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</si>
  <si>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</si>
  <si>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</si>
  <si>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</si>
  <si>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</si>
  <si>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</si>
  <si>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</si>
  <si>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</si>
  <si>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</si>
  <si>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</si>
  <si>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</si>
  <si>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</si>
  <si>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</si>
  <si>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</si>
  <si>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</si>
  <si>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</si>
  <si>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</si>
  <si>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</si>
  <si>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</si>
  <si>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</si>
  <si>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</si>
  <si>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</si>
  <si>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</si>
  <si>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</si>
  <si>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</si>
  <si>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</si>
  <si>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</si>
  <si>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</si>
  <si>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</si>
  <si>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</si>
  <si>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</si>
  <si>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</si>
  <si>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</si>
  <si>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</si>
  <si>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</si>
  <si>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</si>
  <si>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</si>
  <si>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</si>
  <si>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</si>
  <si>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</si>
  <si>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</si>
  <si>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</si>
  <si>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</si>
  <si>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</si>
  <si>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</si>
  <si>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</si>
  <si>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</si>
  <si>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</si>
  <si>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</si>
  <si>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</si>
  <si>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</si>
  <si>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</si>
  <si>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</si>
  <si>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</si>
  <si>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</si>
  <si>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</si>
  <si>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</si>
  <si>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</si>
  <si>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</si>
  <si>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</si>
  <si>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</si>
  <si>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</si>
  <si>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</si>
  <si>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</si>
  <si>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</si>
  <si>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</si>
  <si>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</si>
  <si>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</si>
  <si>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</si>
  <si>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</si>
  <si>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</si>
  <si>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</si>
  <si>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</si>
  <si>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</si>
  <si>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</si>
  <si>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</si>
  <si>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</si>
  <si>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</si>
  <si>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</si>
  <si>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</si>
  <si>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</si>
  <si>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</si>
  <si>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</si>
  <si>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</si>
  <si>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</si>
  <si>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</si>
  <si>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</si>
  <si>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</si>
  <si>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</si>
  <si>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</si>
  <si>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</si>
  <si>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</si>
  <si>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</si>
  <si>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</si>
  <si>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</si>
  <si>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</si>
  <si>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</si>
  <si>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</si>
  <si>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</si>
  <si>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</si>
  <si>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</si>
  <si>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</si>
  <si>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</si>
  <si>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</si>
  <si>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</si>
  <si>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</si>
  <si>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</si>
  <si>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</si>
  <si>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</si>
  <si>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</si>
  <si>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</si>
  <si>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</si>
  <si>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</si>
  <si>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</si>
  <si>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</si>
  <si>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</si>
  <si>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</si>
  <si>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</si>
  <si>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</si>
  <si>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</si>
  <si>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</si>
  <si>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</si>
  <si>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</si>
  <si>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</si>
  <si>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</si>
  <si>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</si>
  <si>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</si>
  <si>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</si>
  <si>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</si>
  <si>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</si>
  <si>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</si>
  <si>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</si>
  <si>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</si>
  <si>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</si>
  <si>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</si>
  <si>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</si>
  <si>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</si>
  <si>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</si>
  <si>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</si>
  <si>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</si>
  <si>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</si>
  <si>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</si>
  <si>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</si>
  <si>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</si>
  <si>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</si>
  <si>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</si>
  <si>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</si>
  <si>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</si>
  <si>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</si>
  <si>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</si>
  <si>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</si>
  <si>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</si>
  <si>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</si>
  <si>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</si>
  <si>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</si>
  <si>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</si>
  <si>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</si>
  <si>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</si>
  <si>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</si>
  <si>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</si>
  <si>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</si>
  <si>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</si>
  <si>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</si>
  <si>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</si>
  <si>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</si>
  <si>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</si>
  <si>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</si>
  <si>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</si>
  <si>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</si>
  <si>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</si>
  <si>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</si>
  <si>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</si>
  <si>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</si>
  <si>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</si>
  <si>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</si>
  <si>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</si>
  <si>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</si>
  <si>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</si>
  <si>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</si>
  <si>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</si>
  <si>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</si>
  <si>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</si>
  <si>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</si>
  <si>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</si>
  <si>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</si>
  <si>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</si>
  <si>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</si>
  <si>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</si>
  <si>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</si>
  <si>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</si>
  <si>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</si>
  <si>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</si>
  <si>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</si>
  <si>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</si>
  <si>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</si>
  <si>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</si>
  <si>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</si>
  <si>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</si>
  <si>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</si>
  <si>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</si>
  <si>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</si>
  <si>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</si>
  <si>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</si>
  <si>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</si>
  <si>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</si>
  <si>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</si>
  <si>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</si>
  <si>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</si>
  <si>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</si>
  <si>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</si>
  <si>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</si>
  <si>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</si>
  <si>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</si>
  <si>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</si>
  <si>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</si>
  <si>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</si>
  <si>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</si>
  <si>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</si>
  <si>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</si>
  <si>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</si>
  <si>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</si>
  <si>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</si>
  <si>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</si>
  <si>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</si>
  <si>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</si>
  <si>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</si>
  <si>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</si>
  <si>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</si>
  <si>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</si>
  <si>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</si>
  <si>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</si>
  <si>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</si>
  <si>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</si>
  <si>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</si>
  <si>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</si>
  <si>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</si>
  <si>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</si>
  <si>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</si>
  <si>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</si>
  <si>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</si>
  <si>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</si>
  <si>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</si>
  <si>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</si>
  <si>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</si>
  <si>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</si>
  <si>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</si>
  <si>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</si>
  <si>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</si>
  <si>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</si>
  <si>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</si>
  <si>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</si>
  <si>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</si>
  <si>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</si>
  <si>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</si>
  <si>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</si>
  <si>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</si>
  <si>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</si>
  <si>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</si>
  <si>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</si>
  <si>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</si>
  <si>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</si>
  <si>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</si>
  <si>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</si>
  <si>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</si>
  <si>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</si>
  <si>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</si>
  <si>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</si>
  <si>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</si>
  <si>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</si>
  <si>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</si>
  <si>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</si>
  <si>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</si>
  <si>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</si>
  <si>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</si>
  <si>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</si>
  <si>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</si>
  <si>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</si>
  <si>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</si>
  <si>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</si>
  <si>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</si>
  <si>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</si>
  <si>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</si>
  <si>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</si>
  <si>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</si>
  <si>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</si>
  <si>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</si>
  <si>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</si>
  <si>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</si>
  <si>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</si>
  <si>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</si>
  <si>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</si>
  <si>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</si>
  <si>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</si>
  <si>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</si>
  <si>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</si>
  <si>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</si>
  <si>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</si>
  <si>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</si>
  <si>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</si>
  <si>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</si>
  <si>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</si>
  <si>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</si>
  <si>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</si>
  <si>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</si>
  <si>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</si>
  <si>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</si>
  <si>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</si>
  <si>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</si>
  <si>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</si>
  <si>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</si>
  <si>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</si>
  <si>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PCM-20251120-00001276</t>
  </si>
  <si>
    <t>EM Team on the way ETA: 10 Mins</t>
  </si>
  <si>
    <t>PCM-20251120-00001342</t>
  </si>
  <si>
    <t>EM Team on the way 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</si>
</sst>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4" dataDxfId="173" headerRowBorderDxfId="171" tableBorderDxfId="172" totalsRowBorderDxfId="170">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8" totalsRowShown="0" headerRowDxfId="48" dataDxfId="47" headerRowBorderDxfId="45" tableBorderDxfId="46" totalsRowBorderDxfId="44">
  <autoFilter ref="A1:L4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1" totalsRowShown="0" headerRowDxfId="31" dataDxfId="30" headerRowBorderDxfId="28" tableBorderDxfId="29">
  <autoFilter ref="A1:L1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4" totalsRowShown="0" headerRowDxfId="15" dataDxfId="14" headerRowBorderDxfId="12" tableBorderDxfId="13">
  <autoFilter ref="A1:L4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318.65532280092884</v>
      </c>
      <c r="H2" s="76">
        <v>45662.943402777775</v>
      </c>
      <c r="I2" s="59" t="str">
        <f>IFERROR(VLOOKUP(D2,DB!A:F,6,0),"")</f>
        <v>Generator-SG</v>
      </c>
      <c r="J2" s="59" t="str">
        <f>IFERROR(VLOOKUP(D2,DB!A:G,7,0),"")</f>
        <v>Dead</v>
      </c>
      <c r="K2" s="67" t="s">
        <v>39022</v>
      </c>
      <c r="L2" s="65" t="str">
        <f>IFERROR(VLOOKUP(D2,DB!A:I,9,0),"")</f>
        <v>Latis</v>
      </c>
    </row>
    <row r="3" spans="1:15" ht="15" customHeight="1">
      <c r="A3" s="141"/>
      <c r="B3" s="142" t="str">
        <f>IFERROR(VLOOKUP(D3,DB!A:K,11,0),"")</f>
        <v/>
      </c>
      <c r="C3" s="142"/>
      <c r="D3" s="133"/>
      <c r="E3" s="143"/>
      <c r="F3" s="144"/>
      <c r="G3" s="145">
        <f ca="1">IFERROR(NOW()-F3,"-")</f>
        <v>45981.603748726855</v>
      </c>
      <c r="H3" s="144"/>
      <c r="I3" s="142" t="str">
        <f>IFERROR(VLOOKUP(D3,DB!A:F,6,0),"")</f>
        <v/>
      </c>
      <c r="J3" s="142" t="str">
        <f>IFERROR(VLOOKUP(D3,DB!A:G,7,0),"")</f>
        <v/>
      </c>
      <c r="K3" s="146"/>
      <c r="L3" s="147" t="str">
        <f>IFERROR(VLOOKUP(D3,DB!A:I,9,0),"")</f>
        <v/>
      </c>
    </row>
    <row r="4" spans="1:15" ht="15" customHeight="1">
      <c r="A4" s="141"/>
      <c r="B4" s="142" t="str">
        <f>IFERROR(VLOOKUP(D4,DB!A:K,11,0),"")</f>
        <v/>
      </c>
      <c r="C4" s="142"/>
      <c r="D4" s="133"/>
      <c r="E4" s="143"/>
      <c r="F4" s="144"/>
      <c r="G4" s="145">
        <f ca="1">IFERROR(NOW()-F4,"-")</f>
        <v>45981.603748726855</v>
      </c>
      <c r="H4" s="144"/>
      <c r="I4" s="142" t="str">
        <f>IFERROR(VLOOKUP(D4,DB!A:F,6,0),"")</f>
        <v/>
      </c>
      <c r="J4" s="142" t="str">
        <f>IFERROR(VLOOKUP(D4,DB!A:G,7,0),"")</f>
        <v/>
      </c>
      <c r="K4" s="146"/>
      <c r="L4" s="147" t="str">
        <f>IFERROR(VLOOKUP(D4,DB!A:I,9,0),"")</f>
        <v/>
      </c>
    </row>
    <row r="5" spans="1:15" ht="15" customHeight="1">
      <c r="A5" s="141"/>
      <c r="B5" s="142" t="str">
        <f>IFERROR(VLOOKUP(D5,DB!A:K,11,0),"")</f>
        <v/>
      </c>
      <c r="C5" s="142"/>
      <c r="D5" s="133"/>
      <c r="E5" s="143"/>
      <c r="F5" s="144"/>
      <c r="G5" s="145">
        <f ca="1">IFERROR(NOW()-F5,"-")</f>
        <v>45981.603748726855</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45981.603748726855</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45981.603748726855</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45981.603748726855</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45981.603748726855</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45981.603748726855</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45981.603748726855</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45981.603748726855</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45981.603748726855</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45981.603748726855</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45981.603748726855</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45981.603748726855</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45981.603748726855</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45981.603748726855</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45981.603748726855</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45981.603748726855</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45981.603748726855</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45981.603748726855</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45981.603748726855</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45981.603748726855</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45981.603748726855</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45981.603748726855</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45981.603748726855</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45981.603748726855</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45981.603748726855</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45981.603748726855</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45981.603748726855</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45981.603748726855</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45981.603748726855</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45981.603748726855</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45981.603748726855</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45981.603748726855</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45981.603748726855</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45981.603748726855</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45981.603748726855</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45981.603748726855</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45981.603748726855</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45981.603748726855</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45981.603748726855</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45981.603748726855</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45981.603748726855</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45981.603748726855</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45981.603748726855</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45981.603748726855</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45981.603748726855</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45981.603748726855</v>
      </c>
      <c r="H50" s="144"/>
      <c r="I50" s="142" t="str">
        <f>IFERROR(VLOOKUP(D50,DB!A:F,6,0),"")</f>
        <v/>
      </c>
      <c r="J50" s="142" t="str">
        <f>IFERROR(VLOOKUP(D50,DB!A:G,7,0),"")</f>
        <v/>
      </c>
      <c r="K50" s="146"/>
      <c r="L50" s="147" t="str">
        <f>IFERROR(VLOOKUP(D50,DB!A:I,9,0),"")</f>
        <v/>
      </c>
    </row>
    <row r="51" spans="1:12" ht="15" customHeight="1">
      <c r="A51" s="141"/>
      <c r="B51" s="142" t="str">
        <f>IFERROR(VLOOKUP(D51,DB!A:K,11,0),"")</f>
        <v/>
      </c>
      <c r="C51" s="142"/>
      <c r="D51" s="133"/>
      <c r="E51" s="143"/>
      <c r="F51" s="144"/>
      <c r="G51" s="145">
        <f ca="1">IFERROR(NOW()-F51,"-")</f>
        <v>45981.603748726855</v>
      </c>
      <c r="H51" s="144"/>
      <c r="I51" s="142" t="str">
        <f>IFERROR(VLOOKUP(D51,DB!A:F,6,0),"")</f>
        <v/>
      </c>
      <c r="J51" s="142" t="str">
        <f>IFERROR(VLOOKUP(D51,DB!A:G,7,0),"")</f>
        <v/>
      </c>
      <c r="K51" s="146"/>
      <c r="L51" s="147" t="str">
        <f>IFERROR(VLOOKUP(D51,DB!A:I,9,0),"")</f>
        <v/>
      </c>
    </row>
    <row r="52" spans="1:12" ht="15" customHeight="1">
      <c r="A52" s="141"/>
      <c r="B52" s="142" t="str">
        <f>IFERROR(VLOOKUP(D52,DB!A:K,11,0),"")</f>
        <v/>
      </c>
      <c r="C52" s="142"/>
      <c r="D52" s="133"/>
      <c r="E52" s="143"/>
      <c r="F52" s="144"/>
      <c r="G52" s="145">
        <f ca="1">IFERROR(NOW()-F52,"-")</f>
        <v>45981.603748726855</v>
      </c>
      <c r="H52" s="144"/>
      <c r="I52" s="142" t="str">
        <f>IFERROR(VLOOKUP(D52,DB!A:F,6,0),"")</f>
        <v/>
      </c>
      <c r="J52" s="142" t="str">
        <f>IFERROR(VLOOKUP(D52,DB!A:G,7,0),"")</f>
        <v/>
      </c>
      <c r="K52" s="146"/>
      <c r="L52" s="147" t="str">
        <f>IFERROR(VLOOKUP(D52,DB!A:I,9,0),"")</f>
        <v/>
      </c>
    </row>
    <row r="53" spans="1:12" ht="15" customHeight="1">
      <c r="A53" s="141"/>
      <c r="B53" s="142" t="str">
        <f>IFERROR(VLOOKUP(D53,DB!A:K,11,0),"")</f>
        <v/>
      </c>
      <c r="C53" s="142"/>
      <c r="D53" s="133"/>
      <c r="E53" s="143"/>
      <c r="F53" s="144"/>
      <c r="G53" s="145">
        <f ca="1">IFERROR(NOW()-F53,"-")</f>
        <v>45981.603748726855</v>
      </c>
      <c r="H53" s="144"/>
      <c r="I53" s="142" t="str">
        <f>IFERROR(VLOOKUP(D53,DB!A:F,6,0),"")</f>
        <v/>
      </c>
      <c r="J53" s="142" t="str">
        <f>IFERROR(VLOOKUP(D53,DB!A:G,7,0),"")</f>
        <v/>
      </c>
      <c r="K53" s="146"/>
      <c r="L53" s="147" t="str">
        <f>IFERROR(VLOOKUP(D53,DB!A:I,9,0),"")</f>
        <v/>
      </c>
    </row>
    <row r="54" spans="1:12" ht="15" customHeight="1">
      <c r="A54" s="141"/>
      <c r="B54" s="142" t="str">
        <f>IFERROR(VLOOKUP(D54,DB!A:K,11,0),"")</f>
        <v/>
      </c>
      <c r="C54" s="142"/>
      <c r="D54" s="133"/>
      <c r="E54" s="143"/>
      <c r="F54" s="144"/>
      <c r="G54" s="145">
        <f ca="1">IFERROR(NOW()-F54,"-")</f>
        <v>45981.603748726855</v>
      </c>
      <c r="H54" s="144"/>
      <c r="I54" s="142" t="str">
        <f>IFERROR(VLOOKUP(D54,DB!A:F,6,0),"")</f>
        <v/>
      </c>
      <c r="J54" s="142" t="str">
        <f>IFERROR(VLOOKUP(D54,DB!A:G,7,0),"")</f>
        <v/>
      </c>
      <c r="K54" s="146"/>
      <c r="L54" s="147" t="str">
        <f>IFERROR(VLOOKUP(D54,DB!A:I,9,0),"")</f>
        <v/>
      </c>
    </row>
    <row r="55" spans="1:12" ht="15" customHeight="1">
      <c r="A55" s="141"/>
      <c r="B55" s="142" t="str">
        <f>IFERROR(VLOOKUP(D55,DB!A:K,11,0),"")</f>
        <v/>
      </c>
      <c r="C55" s="142"/>
      <c r="D55" s="133"/>
      <c r="E55" s="143"/>
      <c r="F55" s="144"/>
      <c r="G55" s="145">
        <f ca="1">IFERROR(NOW()-F55,"-")</f>
        <v>45981.603748726855</v>
      </c>
      <c r="H55" s="144"/>
      <c r="I55" s="142" t="str">
        <f>IFERROR(VLOOKUP(D55,DB!A:F,6,0),"")</f>
        <v/>
      </c>
      <c r="J55" s="142" t="str">
        <f>IFERROR(VLOOKUP(D55,DB!A:G,7,0),"")</f>
        <v/>
      </c>
      <c r="K55" s="146"/>
      <c r="L55" s="147" t="str">
        <f>IFERROR(VLOOKUP(D55,DB!A:I,9,0),"")</f>
        <v/>
      </c>
    </row>
    <row r="56" spans="1:12" ht="15" customHeight="1">
      <c r="A56" s="141"/>
      <c r="B56" s="142" t="str">
        <f>IFERROR(VLOOKUP(D56,DB!A:K,11,0),"")</f>
        <v/>
      </c>
      <c r="C56" s="142"/>
      <c r="D56" s="133"/>
      <c r="E56" s="143"/>
      <c r="F56" s="144"/>
      <c r="G56" s="145">
        <f ca="1">IFERROR(NOW()-F56,"-")</f>
        <v>45981.603748726855</v>
      </c>
      <c r="H56" s="144"/>
      <c r="I56" s="142" t="str">
        <f>IFERROR(VLOOKUP(D56,DB!A:F,6,0),"")</f>
        <v/>
      </c>
      <c r="J56" s="142" t="str">
        <f>IFERROR(VLOOKUP(D56,DB!A:G,7,0),"")</f>
        <v/>
      </c>
      <c r="K56" s="146"/>
      <c r="L56" s="147" t="str">
        <f>IFERROR(VLOOKUP(D56,DB!A:I,9,0),"")</f>
        <v/>
      </c>
    </row>
    <row r="57" spans="1:12" ht="15" customHeight="1">
      <c r="A57" s="134"/>
      <c r="B57" s="135" t="str">
        <f>IFERROR(VLOOKUP(D57,DB!A:K,11,0),"")</f>
        <v/>
      </c>
      <c r="C57" s="135"/>
      <c r="D57" s="148"/>
      <c r="E57" s="136"/>
      <c r="F57" s="137"/>
      <c r="G57" s="138">
        <f ca="1">IFERROR(NOW()-F57,"-")</f>
        <v>45981.603748726855</v>
      </c>
      <c r="H57" s="137"/>
      <c r="I57" s="135" t="str">
        <f>IFERROR(VLOOKUP(D57,DB!A:F,6,0),"")</f>
        <v/>
      </c>
      <c r="J57" s="135" t="str">
        <f>IFERROR(VLOOKUP(D57,DB!A:G,7,0),"")</f>
        <v/>
      </c>
      <c r="K57" s="139"/>
      <c r="L57" s="140" t="str">
        <f>IFERROR(VLOOKUP(D57,DB!A:I,9,0),"")</f>
        <v/>
      </c>
    </row>
  </sheetData>
  <customSheetViews>
    <customSheetView guid="{F6042A99-DD27-4453-835D-0834D95730CC}" filter="1" showAutoFilter="1">
      <pageMargins left="0" right="0" top="0" bottom="0" header="0" footer="0"/>
      <autoFilter ref="B1:M1" xr:uid="{64427CBF-4536-4FBB-903E-9C501C2224A9}"/>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156.60391076389351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45981.603748726855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45981.603748726855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45981.603748726855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45981.603748726855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45981.603748726855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45981.603748726855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45981.603748726855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45981.603748726855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45981.603748726855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45981.603748726855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45981.603748726855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45981.603748726855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45981.603748726855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45981.603748726855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45981.603748726855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45981.603748726855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45981.603748726855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45981.603748726855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45981.603748726855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45981.603748726855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45981.603748726855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45981.603748726855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45981.603748726855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45981.603748726855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45981.603748726855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45981.603748726855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45981.603748726855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45981.603748726855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45981.603748726855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45981.603748726855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45981.603748726855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45981.603748726855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45981.603748726855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45981.603748726855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45981.603748726855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45981.603748726855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45981.603748726855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45981.603748726855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45981.603748726855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45981.603748726855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45981.603748726855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45981.603748726855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45981.603748726855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45981.603748726855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45981.603748726855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45981.603748726855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45981.603748726855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45981.603748726855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45981.603748726855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45981.603748726855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45981.603748726855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45981.603748726855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45981.603748726855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45981.603748726855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45981.603748726855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45981.603748726855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45981.603748726855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45981.603748726855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45981.603748726855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45981.603748726855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45981.603748726855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45981.603748726855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45981.603748726855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45981.603748726855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45981.603748726855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45981.603748726855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45981.603748726855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45981.603748726855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45981.603748726855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45981.603748726855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45981.603748726855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45981.603748726855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45981.603748726855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45981.603748726855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45981.603748726855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45981.603748726855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45981.603748726855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45981.603748726855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45981.603748726855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45981.603748726855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45981.603748726855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45981.603748726855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45981.603748726855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45981.603748726855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45981.603748726855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45981.603748726855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45981.603748726855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45981.603748726855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45981.603748726855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45981.603748726855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45981.603748726855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45981.603748726855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45981.603748726855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45981.603748726855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45981.603748726855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45981.603748726855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45981.603748726855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45981.603748726855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45981.603748726855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45981.603748726855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45981.603748726855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45981.603748726855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45981.603748726855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45981.603748726855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45981.603748726855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45981.603748726855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45981.603748726855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45981.603748726855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45981.603748726855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45981.603748726855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45981.603748726855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45981.603748726855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45981.603748726855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45981.603748726855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45981.603748726855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45981.603748726855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45981.603748726855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45981.603748726855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45981.603748726855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45981.603748726855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45981.603748726855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45981.603748726855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45981.603748726855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45981.603748726855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45981.603748726855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45981.603748726855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45981.603748726855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45981.603748726855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45981.603748726855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45981.603748726855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45981.603748726855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45981.603748726855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45981.603748726855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45981.603748726855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45981.603748726855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45981.603748726855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45981.603748726855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45981.603748726855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45981.603748726855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45981.603748726855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45981.603748726855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45981.603748726855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45981.603748726855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45981.603748726855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45981.603748726855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45981.603748726855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45981.603748726855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45981.603748726855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45981.603748726855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45981.603748726855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45981.603748726855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45981.603748726855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45981.603748726855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45981.603748726855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45981.603748726855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45981.603748726855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45981.603748726855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45981.603748726855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45981.603748726855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45981.603748726855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45981.603748726855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45981.603748726855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45981.603748726855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45981.603748726855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45981.603748726855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45981.603748726855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45981.603748726855</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45981.603748726855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45981.603748726855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45981.603748726855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45981.603748726855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45981.603748726855</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45981.603748726855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45981.603748726855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45981.603748726855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45981.603748726855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45981.603748726855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45981.603748726855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45981.603748726855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45981.603748726855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45981.603748726855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45981.603748726855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45981.603748726855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45981.603748726855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45981.603748726855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45981.603748726855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45981.603748726855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45981.603748726855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45981.603748726855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45981.603748726855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45981.603748726855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45981.603748726855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45981.603748726855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45981.603748726855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45981.603748726855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45981.603748726855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45981.603748726855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45981.603748726855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45981.603748726855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45981.603748726855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45981.603748726855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45981.603748726855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45981.603748726855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45981.603748726855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45981.603748726855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45981.603748726855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45981.603748726855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45981.603748726855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45981.603748726855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45981.603748726855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45981.603748726855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45981.603748726855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45981.603748726855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45981.603748726855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45981.603748726855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45981.603748726855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45981.603748726855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45981.603748726855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45981.603748726855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45981.603748726855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45981.603748726855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45981.603748726855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45981.603748726855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45981.603748726855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45981.603748726855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45981.603748726855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45981.603748726855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45981.603748726855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45981.603748726855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45981.603748726855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45981.603748726855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45981.603748726855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45981.603748726855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45981.603748726855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45981.603748726855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45981.603748726855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45981.603748726855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45981.603748726855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45981.603748726855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45981.603748726855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45981.603748726855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45981.603748726855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45981.603748726855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45981.603748726855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45981.603748726855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45981.603748726855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45981.603748726855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45981.603748726855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45981.603748726855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45981.603748726855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45981.603748726855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45981.603748726855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45981.603748726855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45981.603748726855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45981.603748726855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45981.603748726855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45981.603748726855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45981.603748726855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45981.603748726855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45981.603748726855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45981.603748726855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45981.603748726855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45981.603748726855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45981.603748726855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45981.603748726855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45981.603748726855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45981.603748726855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45981.603748726855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45981.603748726855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45981.603748726855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45981.603748726855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45981.603748726855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45981.603748726855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45981.603748726855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45981.603748726855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45981.603748726855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45981.603748726855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45981.603748726855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45981.603748726855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45981.603748726855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45981.603748726855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45981.603748726855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45981.603748726855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45981.603748726855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45981.603748726855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45981.603748726855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45981.603748726855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45981.603748726855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45981.603748726855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45981.603748726855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45981.603748726855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45981.603748726855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45981.603748726855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45981.603748726855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45981.603748726855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45981.603748726855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45981.603748726855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45981.603748726855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45981.603748726855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45981.603748726855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45981.603748726855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45981.603748726855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45981.603748726855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45981.603748726855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45981.603748726855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45981.603748726855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45981.603748726855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45981.603748726855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45981.603748726855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45981.603748726855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45981.603748726855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45981.603748726855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45981.603748726855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45981.603748726855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45981.603748726855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45981.603748726855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45981.603748726855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45981.603748726855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45981.603748726855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45981.603748726855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45981.603748726855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45981.603748726855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45981.603748726855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45981.603748726855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45981.603748726855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45981.603748726855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45981.603748726855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45981.603748726855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45981.603748726855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45981.603748726855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45981.603748726855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45981.603748726855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45981.603748726855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45981.603748726855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45981.603748726855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45981.603748726855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45981.603748726855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45981.603748726855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45981.603748726855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45981.603748726855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45981.603748726855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45981.603748726855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45981.603748726855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45981.603748726855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45981.603748726855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45981.603748726855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45981.603748726855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45981.603748726855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45981.603748726855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45981.603748726855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45981.603748726855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45981.603748726855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45981.603748726855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45981.603748726855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45981.603748726855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45981.603748726855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45981.603748726855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45981.603748726855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45981.603748726855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45981.603748726855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45981.603748726855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45981.603748726855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45981.603748726855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45981.603748726855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45981.603748726855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45981.603748726855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45981.603748726855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45981.603748726855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45981.603748726855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45981.603748726855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45981.603748726855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45981.603748726855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45981.603748726855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45981.603748726855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45981.603748726855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45981.603748726855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45981.603748726855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45981.603748726855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45981.603748726855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45981.603748726855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45981.603748726855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45981.603748726855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45981.603748726855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45981.603748726855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45981.603748726855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45981.603748726855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45981.603748726855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45981.603748726855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45981.603748726855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45981.603748726855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45981.603748726855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45981.603748726855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45981.603748726855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45981.603748726855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45981.603748726855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45981.603748726855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45981.603748726855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45981.603748726855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45981.603748726855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45981.603748726855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45981.603748726855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45981.603748726855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45981.603748726855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45981.603748726855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45981.603748726855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45981.603748726855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45981.603748726855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45981.603748726855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45981.603748726855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45981.603748726855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45981.603748726855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45981.603748726855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45981.603748726855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45981.603748726855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45981.603748726855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45981.603748726855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45981.603748726855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45981.603748726855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45981.603748726855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45981.603748726855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45981.603748726855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45981.603748726855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45981.603748726855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45981.603748726855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45981.603748726855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45981.603748726855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45981.603748726855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45981.603748726855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45981.603748726855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45981.603748726855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45981.603748726855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45981.603748726855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45981.603748726855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45981.603748726855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45981.603748726855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45981.603748726855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45981.603748726855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45981.603748726855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45981.603748726855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45981.603748726855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45981.603748726855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45981.603748726855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45981.603748726855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45981.603748726855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45981.603748726855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45981.603748726855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45981.603748726855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45981.603748726855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45981.603748726855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45981.603748726855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45981.603748726855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45981.603748726855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45981.603748726855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45981.603748726855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45981.603748726855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45981.603748726855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45981.603748726855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45981.603748726855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45981.603748726855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45981.603748726855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45981.603748726855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45981.603748726855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45981.603748726855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45981.603748726855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45981.603748726855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45981.603748726855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45981.603748726855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45981.603748726855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45981.603748726855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45981.603748726855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45981.603748726855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45981.603748726855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45981.603748726855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45981.603748726855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45981.603748726855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45981.603748726855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45981.603748726855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45981.603748726855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45981.603748726855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45981.603748726855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45981.603748726855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45981.603748726855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45981.603748726855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45981.603748726855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45981.603748726855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45981.603748726855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45981.603748726855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45981.603748726855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45981.603748726855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45981.603748726855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45981.603748726855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45981.603748726855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45981.603748726855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45981.603748726855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45981.603748726855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45981.603748726855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45981.603748726855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45981.603748726855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45981.603748726855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45981.603748726855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45981.603748726855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45981.603748726855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45981.603748726855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45981.603748726855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45981.603748726855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45981.603748726855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45981.603748726855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45981.603748726855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45981.603748726855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45981.603748726855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45981.603748726855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45981.603748726855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45981.603748726855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45981.603748726855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45981.603748726855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45981.603748726855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45981.603748726855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45981.603748726855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45981.603748726855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45981.603748726855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45981.603748726855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45981.603748726855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45981.603748726855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45981.603748726855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45981.603748726855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45981.603748726855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45981.603748726855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45981.603748726855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45981.603748726855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45981.603748726855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45981.603748726855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45981.603748726855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45981.603748726855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45981.603748726855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45981.603748726855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45981.603748726855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45981.603748726855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45981.603748726855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45981.603748726855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45981.603748726855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45981.603748726855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45981.603748726855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45981.603748726855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45981.603748726855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45981.603748726855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45981.603748726855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45981.603748726855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45981.603748726855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45981.603748726855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45981.603748726855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45981.603748726855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45981.603748726855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45981.603748726855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45981.603748726855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45981.603748726855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45981.603748726855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45981.603748726855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45981.603748726855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45981.603748726855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45981.603748726855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45981.603748726855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45981.603748726855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45981.603748726855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45981.603748726855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45981.603748726855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45981.603748726855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45981.603748726855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45981.603748726855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45981.603748726855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45981.603748726855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45981.603748726855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45981.603748726855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45981.603748726855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45981.603748726855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45981.603748726855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45981.603748726855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45981.603748726855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45981.603748726855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45981.603748726855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45981.603748726855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45981.603748726855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45981.603748726855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45981.603748726855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45981.603748726855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45981.603748726855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45981.603748726855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45981.603748726855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45981.603748726855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45981.603748726855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45981.603748726855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45981.603748726855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45981.603748726855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45981.603748726855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45981.603748726855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45981.603748726855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45981.603748726855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45981.603748726855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45981.603748726855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45981.603748726855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45981.603748726855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45981.603748726855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45981.603748726855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45981.603748726855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45981.603748726855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45981.603748726855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45981.603748726855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45981.603748726855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45981.603748726855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45981.603748726855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45981.603748726855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45981.603748726855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45981.603748726855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45981.603748726855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45981.603748726855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45981.603748726855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45981.603748726855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45981.603748726855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45981.603748726855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45981.603748726855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45981.603748726855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45981.603748726855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45981.603748726855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45981.603748726855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45981.603748726855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45981.603748726855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45981.603748726855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45981.603748726855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45981.603748726855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45981.603748726855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45981.603748726855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45981.603748726855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45981.603748726855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45981.603748726855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45981.603748726855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45981.603748726855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45981.603748726855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45981.603748726855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45981.603748726855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45981.603748726855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45981.603748726855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45981.603748726855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45981.603748726855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45981.603748726855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45981.603748726855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45981.603748726855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45981.603748726855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45981.603748726855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45981.603748726855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45981.603748726855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45981.603748726855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45981.603748726855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45981.603748726855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45981.603748726855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45981.603748726855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45981.603748726855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45981.603748726855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45981.603748726855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45981.603748726855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45981.603748726855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45981.603748726855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45981.603748726855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45981.603748726855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45981.603748726855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45981.603748726855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45981.603748726855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45981.603748726855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45981.603748726855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45981.603748726855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45981.603748726855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45981.603748726855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45981.603748726855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45981.603748726855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45981.603748726855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45981.603748726855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45981.603748726855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45981.603748726855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45981.603748726855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45981.603748726855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45981.603748726855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45981.603748726855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45981.603748726855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45981.603748726855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45981.603748726855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45981.603748726855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45981.603748726855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45981.603748726855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45981.603748726855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45981.603748726855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45981.603748726855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45981.603748726855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45981.603748726855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45981.603748726855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45981.603748726855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45981.603748726855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45981.603748726855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45981.603748726855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45981.603748726855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45981.603748726855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45981.603748726855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45981.603748726855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45981.603748726855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45981.603748726855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45981.603748726855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45981.603748726855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45981.603748726855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45981.603748726855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45981.603748726855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45981.603748726855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45981.603748726855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45981.603748726855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45981.603748726855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45981.603748726855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45981.603748726855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45981.603748726855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45981.603748726855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45981.603748726855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45981.603748726855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45981.603748726855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45981.603748726855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45981.603748726855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45981.603748726855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45981.603748726855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45981.603748726855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45981.603748726855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45981.603748726855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45981.603748726855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45981.603748726855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45981.603748726855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45981.603748726855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45981.603748726855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45981.603748726855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45981.603748726855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45981.603748726855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45981.603748726855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45981.603748726855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45981.603748726855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45981.603748726855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45981.603748726855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45981.603748726855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45981.603748726855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45981.603748726855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45981.603748726855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45981.603748726855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45981.603748726855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45981.603748726855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45981.603748726855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45981.603748726855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45981.603748726855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45981.603748726855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45981.603748726855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45981.603748726855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45981.603748726855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45981.603748726855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45981.603748726855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45981.603748726855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45981.603748726855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45981.603748726855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45981.603748726855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45981.603748726855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45981.603748726855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45981.603748726855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45981.603748726855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45981.603748726855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45981.603748726855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45981.603748726855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45981.603748726855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45981.603748726855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45981.603748726855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45981.603748726855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45981.603748726855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45981.603748726855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45981.603748726855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45981.603748726855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45981.603748726855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45981.603748726855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45981.603748726855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45981.603748726855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45981.603748726855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45981.603748726855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45981.603748726855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45981.603748726855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45981.603748726855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45981.603748726855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45981.603748726855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45981.603748726855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45981.603748726855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45981.603748726855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45981.603748726855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45981.603748726855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45981.603748726855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45981.603748726855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45981.603748726855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45981.603748726855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45981.603748726855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45981.603748726855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45981.603748726855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45981.603748726855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45981.603748726855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45981.603748726855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45981.603748726855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45981.603748726855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45981.603748726855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45981.603748726855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45981.603748726855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45981.603748726855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45981.603748726855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45981.603748726855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45981.603748726855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45981.603748726855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45981.603748726855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45981.603748726855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45981.603748726855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45981.603748726855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45981.603748726855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45981.603748726855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45981.603748726855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45981.603748726855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45981.603748726855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45981.603748726855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45981.603748726855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45981.603748726855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45981.603748726855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45981.603748726855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45981.603748726855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45981.603748726855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45981.603748726855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45981.603748726855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45981.603748726855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45981.603748726855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45981.603748726855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45981.603748726855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45981.603748726855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45981.603748726855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45981.603748726855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45981.603748726855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45981.603748726855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45981.603748726855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45981.603748726855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45981.603748726855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45981.603748726855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45981.603748726855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45981.603748726855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45981.603748726855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45981.603748726855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45981.603748726855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45981.603748726855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45981.603748726855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45981.603748726855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45981.603748726855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45981.603748726855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45981.603748726855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45981.603748726855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45981.603748726855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45981.603748726855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45981.603748726855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45981.603748726855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45981.603748726855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45981.603748726855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45981.603748726855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45981.603748726855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45981.603748726855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45981.603748726855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45981.603748726855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45981.603748726855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45981.603748726855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45981.603748726855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45981.603748726855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45981.603748726855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45981.603748726855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45981.603748726855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45981.603748726855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45981.603748726855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45981.603748726855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45981.603748726855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45981.603748726855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45981.603748726855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45981.603748726855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45981.603748726855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45981.603748726855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45981.603748726855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45981.603748726855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45981.603748726855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45981.603748726855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45981.603748726855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45981.603748726855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45981.603748726855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45981.603748726855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45981.603748726855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45981.603748726855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45981.603748726855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45981.603748726855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45981.603748726855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45981.603748726855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45981.603748726855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45981.603748726855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45981.603748726855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45981.603748726855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45981.603748726855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45981.603748726855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45981.603748726855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45981.603748726855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45981.603748726855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45981.603748726855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45981.603748726855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45981.603748726855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45981.603748726855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45981.603748726855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45981.603748726855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45981.603748726855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45981.603748726855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45981.603748726855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45981.603748726855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45981.603748726855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45981.603748726855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45981.603748726855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45981.603748726855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45981.603748726855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45981.603748726855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45981.603748726855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45981.603748726855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45981.603748726855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45981.603748726855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45981.603748726855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45981.603748726855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45981.603748726855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45981.603748726855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45981.603748726855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45981.603748726855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45981.603748726855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45981.603748726855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45981.603748726855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45981.603748726855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45981.603748726855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45981.603748726855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45981.603748726855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45981.603748726855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45981.603748726855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45981.603748726855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45981.603748726855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45981.603748726855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45981.603748726855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45981.603748726855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45981.603748726855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45981.603748726855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45981.603748726855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45981.603748726855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45981.603748726855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45981.603748726855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45981.603748726855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45981.603748726855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45981.603748726855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45981.603748726855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45981.603748726855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45981.603748726855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45981.603748726855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45981.603748726855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45981.603748726855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45981.603748726855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45981.603748726855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45981.603748726855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45981.603748726855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45981.603748726855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45981.603748726855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45981.603748726855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45981.603748726855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45981.603748726855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45981.603748726855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45981.603748726855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45981.603748726855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45981.603748726855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45981.603748726855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45981.603748726855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45981.603748726855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45981.603748726855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45981.603748726855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45981.603748726855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45981.603748726855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45981.603748726855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45981.603748726855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45981.603748726855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45981.603748726855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45981.603748726855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45981.603748726855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45981.603748726855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45981.603748726855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45981.603748726855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45981.603748726855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45981.603748726855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45981.603748726855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45981.603748726855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45981.603748726855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45981.603748726855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45981.603748726855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45981.603748726855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45981.603748726855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45981.603748726855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45981.603748726855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45981.603748726855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45981.603748726855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45981.603748726855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45981.603748726855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45981.603748726855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45981.603748726855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45981.603748726855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45981.603748726855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45981.603748726855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45981.603748726855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45981.603748726855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45981.603748726855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45981.603748726855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45981.603748726855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45981.603748726855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45981.603748726855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45981.603748726855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45981.603748726855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45981.603748726855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45981.603748726855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45981.603748726855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45981.603748726855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45981.603748726855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45981.603748726855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45981.603748726855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45981.603748726855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45981.603748726855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45981.603748726855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45981.603748726855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45981.603748726855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45981.603748726855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45981.603748726855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45981.603748726855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45981.603748726855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45981.603748726855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45981.603748726855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45981.603748726855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45981.603748726855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45981.603748726855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45981.603748726855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45981.603748726855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45981.603748726855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45981.603748726855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45981.603748726855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45981.603748726855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45981.603748726855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45981.603748726855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45981.603748726855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45981.603748726855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45981.603748726855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45981.603748726855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45981.603748726855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45981.603748726855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45981.603748726855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45981.603748726855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45981.603748726855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45981.603748726855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45981.603748726855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45981.603748726855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45981.603748726855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45981.603748726855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45981.603748726855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45981.603748726855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45981.603748726855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45981.603748726855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45981.603748726855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45981.603748726855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45981.603748726855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45981.603748726855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45981.603748726855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45981.603748726855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45981.603748726855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45981.603748726855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45981.603748726855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45981.603748726855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45981.603748726855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45981.603748726855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45981.603748726855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45981.603748726855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45981.603748726855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45981.603748726855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45981.603748726855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45981.603748726855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45981.603748726855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45981.603748726855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45981.603748726855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45981.603748726855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45981.603748726855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45981.603748726855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45981.603748726855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45981.603748726855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45981.603748726855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45981.603748726855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45981.603748726855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45981.603748726855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45981.603748726855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45981.603748726855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45981.603748726855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45981.603748726855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45981.603748726855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45981.603748726855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45981.603748726855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45981.603748726855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45981.603748726855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45981.603748726855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45981.603748726855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45981.603748726855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45981.603748726855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45981.603748726855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45981.603748726855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45981.603748726855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45981.603748726855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45981.603748726855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45981.603748726855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45981.603748726855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45981.603748726855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45981.603748726855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45981.603748726855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45981.603748726855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45981.603748726855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45981.603748726855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45981.603748726855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45981.603748726855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45981.603748726855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45981.603748726855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45981.603748726855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45981.603748726855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45981.603748726855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45981.603748726855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45981.603748726855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45981.603748726855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45981.603748726855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45981.603748726855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45981.603748726855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45981.603748726855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45981.603748726855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45981.603748726855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45981.603748726855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45981.603748726855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45981.603748726855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45981.603748726855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45981.603748726855</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8"/>
  <sheetViews>
    <sheetView tabSelected="1" workbookViewId="0">
      <selection activeCell="D15" sqref="D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278.12303113425878</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38" ca="1" si="0">IFERROR(NOW()-F3,"")</f>
        <v>45981.603748726855</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45981.603748726855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45981.603748726855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45981.603748726855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45981.603748726855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45981.603748726855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45981.603748726855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45981.603748726855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45981.603748726855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45981.603748726855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45981.603748726855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45981.603748726855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45981.603748726855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45981.603748726855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45981.603748726855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45981.603748726855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45981.603748726855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45981.603748726855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45981.603748726855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45981.603748726855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45981.603748726855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45981.603748726855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45981.603748726855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45981.603748726855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45981.603748726855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45981.603748726855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45981.603748726855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45981.603748726855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45981.603748726855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45981.603748726855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45981.603748726855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45981.603748726855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45981.603748726855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45981.603748726855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45981.603748726855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45981.603748726855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ref="G39:G102" ca="1" si="1">IFERROR(NOW()-F39,"")</f>
        <v>45981.603748726855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45981.603748726855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45981.603748726855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45981.603748726855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45981.603748726855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45981.603748726855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45981.603748726855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45981.603748726855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45981.603748726855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45981.603748726855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45981.603748726855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45981.603748726855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45981.603748726855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45981.603748726855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45981.603748726855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45981.603748726855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45981.603748726855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45981.603748726855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45981.603748726855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45981.603748726855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45981.603748726855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45981.603748726855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45981.603748726855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45981.603748726855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45981.603748726855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45981.603748726855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45981.603748726855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45981.603748726855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45981.603748726855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45981.603748726855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45981.603748726855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45981.603748726855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45981.603748726855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45981.603748726855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45981.603748726855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45981.603748726855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45981.603748726855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45981.603748726855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45981.603748726855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45981.603748726855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45981.603748726855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45981.603748726855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45981.603748726855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45981.603748726855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45981.603748726855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45981.603748726855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45981.603748726855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45981.603748726855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45981.603748726855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45981.603748726855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45981.603748726855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45981.603748726855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45981.603748726855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45981.603748726855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45981.603748726855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45981.603748726855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45981.603748726855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45981.603748726855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45981.603748726855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45981.603748726855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45981.603748726855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45981.603748726855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45981.603748726855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45981.603748726855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ref="G103:G166" ca="1" si="2">IFERROR(NOW()-F103,"")</f>
        <v>45981.603748726855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45981.603748726855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45981.603748726855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45981.603748726855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45981.603748726855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45981.603748726855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45981.603748726855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45981.603748726855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45981.603748726855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45981.603748726855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45981.603748726855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45981.603748726855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45981.603748726855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45981.603748726855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45981.603748726855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45981.603748726855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45981.603748726855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45981.603748726855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45981.603748726855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45981.603748726855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45981.603748726855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45981.603748726855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45981.603748726855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45981.603748726855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45981.603748726855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45981.603748726855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45981.603748726855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45981.603748726855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45981.603748726855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45981.603748726855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45981.603748726855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45981.603748726855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45981.603748726855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45981.603748726855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45981.603748726855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45981.603748726855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45981.603748726855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45981.603748726855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45981.603748726855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45981.603748726855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45981.603748726855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45981.603748726855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45981.603748726855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45981.603748726855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45981.603748726855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45981.603748726855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45981.603748726855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45981.603748726855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45981.603748726855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45981.603748726855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45981.603748726855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45981.603748726855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45981.603748726855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45981.603748726855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45981.603748726855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45981.603748726855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45981.603748726855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45981.603748726855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45981.603748726855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45981.603748726855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45981.603748726855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45981.603748726855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45981.603748726855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45981.603748726855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ref="G167:G230" ca="1" si="3">IFERROR(NOW()-F167,"")</f>
        <v>45981.603748726855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45981.603748726855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45981.603748726855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45981.603748726855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45981.603748726855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45981.603748726855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45981.603748726855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45981.603748726855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45981.603748726855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45981.603748726855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45981.603748726855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45981.603748726855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45981.603748726855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45981.603748726855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45981.603748726855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45981.603748726855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45981.603748726855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45981.603748726855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45981.603748726855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45981.603748726855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45981.603748726855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45981.603748726855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45981.603748726855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45981.603748726855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45981.603748726855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45981.603748726855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45981.603748726855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45981.603748726855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45981.603748726855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45981.603748726855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45981.603748726855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45981.603748726855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45981.603748726855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45981.603748726855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45981.603748726855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45981.603748726855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45981.603748726855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45981.603748726855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45981.603748726855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45981.603748726855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45981.603748726855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45981.603748726855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45981.603748726855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45981.603748726855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45981.603748726855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45981.603748726855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45981.603748726855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45981.603748726855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45981.603748726855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45981.603748726855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45981.603748726855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45981.603748726855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45981.603748726855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45981.603748726855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45981.603748726855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45981.603748726855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45981.603748726855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45981.603748726855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45981.603748726855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45981.603748726855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45981.603748726855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45981.603748726855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45981.603748726855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45981.603748726855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ref="G231:G294" ca="1" si="4">IFERROR(NOW()-F231,"")</f>
        <v>45981.603748726855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45981.603748726855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45981.603748726855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45981.603748726855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45981.603748726855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45981.603748726855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45981.603748726855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45981.603748726855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45981.603748726855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45981.603748726855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45981.603748726855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45981.603748726855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45981.603748726855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45981.603748726855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45981.603748726855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45981.603748726855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45981.603748726855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45981.603748726855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45981.603748726855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45981.603748726855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45981.603748726855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45981.603748726855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45981.603748726855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45981.603748726855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45981.603748726855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45981.603748726855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45981.603748726855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45981.603748726855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45981.603748726855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45981.603748726855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45981.603748726855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45981.603748726855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45981.603748726855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45981.603748726855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45981.603748726855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45981.603748726855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45981.603748726855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45981.603748726855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45981.603748726855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45981.603748726855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45981.603748726855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45981.603748726855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45981.603748726855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45981.603748726855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45981.603748726855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45981.603748726855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45981.603748726855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45981.603748726855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45981.603748726855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45981.603748726855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45981.603748726855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45981.603748726855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45981.603748726855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45981.603748726855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45981.603748726855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45981.603748726855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45981.603748726855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45981.603748726855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45981.603748726855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45981.603748726855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45981.603748726855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45981.603748726855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45981.603748726855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45981.603748726855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ref="G295:G358" ca="1" si="5">IFERROR(NOW()-F295,"")</f>
        <v>45981.603748726855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45981.603748726855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45981.603748726855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45981.603748726855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45981.603748726855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45981.603748726855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45981.603748726855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45981.603748726855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45981.603748726855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45981.603748726855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45981.603748726855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45981.603748726855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45981.603748726855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45981.603748726855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45981.603748726855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45981.603748726855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45981.603748726855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45981.603748726855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45981.603748726855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45981.603748726855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45981.603748726855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45981.603748726855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45981.603748726855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45981.603748726855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45981.603748726855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45981.603748726855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45981.603748726855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45981.603748726855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45981.603748726855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45981.603748726855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45981.603748726855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45981.603748726855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45981.603748726855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45981.603748726855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45981.603748726855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45981.603748726855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45981.603748726855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45981.603748726855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45981.603748726855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45981.603748726855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45981.603748726855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45981.603748726855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45981.603748726855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45981.603748726855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45981.603748726855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45981.603748726855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45981.603748726855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45981.603748726855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45981.603748726855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45981.603748726855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45981.603748726855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45981.603748726855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45981.603748726855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45981.603748726855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45981.603748726855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45981.603748726855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45981.603748726855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45981.603748726855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45981.603748726855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45981.603748726855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45981.603748726855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45981.603748726855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45981.603748726855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45981.603748726855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ref="G359:G422" ca="1" si="6">IFERROR(NOW()-F359,"")</f>
        <v>45981.603748726855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45981.603748726855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45981.603748726855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45981.603748726855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45981.603748726855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45981.603748726855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45981.603748726855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45981.603748726855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45981.603748726855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45981.603748726855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45981.603748726855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45981.603748726855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45981.603748726855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45981.603748726855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45981.603748726855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45981.603748726855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45981.603748726855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45981.603748726855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45981.603748726855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45981.603748726855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45981.603748726855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45981.603748726855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45981.603748726855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45981.603748726855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45981.603748726855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45981.603748726855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45981.603748726855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45981.603748726855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45981.603748726855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45981.603748726855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45981.603748726855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45981.603748726855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45981.603748726855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45981.603748726855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45981.603748726855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45981.603748726855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45981.603748726855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45981.603748726855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45981.603748726855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45981.603748726855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45981.603748726855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45981.603748726855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45981.603748726855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45981.603748726855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45981.603748726855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45981.603748726855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45981.603748726855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45981.603748726855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45981.603748726855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45981.603748726855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45981.603748726855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45981.603748726855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45981.603748726855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45981.603748726855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45981.603748726855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45981.603748726855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45981.603748726855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45981.603748726855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45981.603748726855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45981.603748726855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45981.603748726855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45981.603748726855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45981.603748726855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45981.603748726855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ref="G423:G468" ca="1" si="7">IFERROR(NOW()-F423,"")</f>
        <v>45981.603748726855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45981.603748726855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45981.603748726855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45981.603748726855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45981.603748726855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45981.603748726855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45981.603748726855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45981.603748726855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45981.603748726855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45981.603748726855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45981.603748726855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45981.603748726855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45981.603748726855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45981.603748726855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45981.603748726855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45981.603748726855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45981.603748726855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45981.603748726855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45981.603748726855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45981.603748726855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45981.603748726855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45981.603748726855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45981.603748726855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45981.603748726855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45981.603748726855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45981.603748726855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45981.603748726855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45981.603748726855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45981.603748726855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45981.603748726855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45981.603748726855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45981.603748726855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45981.603748726855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45981.603748726855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45981.603748726855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45981.603748726855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45981.603748726855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45981.603748726855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45981.603748726855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45981.603748726855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45981.603748726855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45981.603748726855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45981.603748726855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45981.603748726855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45981.603748726855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45981.603748726855</v>
      </c>
      <c r="H468" s="95"/>
      <c r="I468" s="113" t="str">
        <f>IFERROR(VLOOKUP(D468,DB!A:F,6,0),"")</f>
        <v/>
      </c>
      <c r="J468" s="113" t="str">
        <f>IFERROR(VLOOKUP(D468,DB!A:G,7,0),"")</f>
        <v/>
      </c>
      <c r="K468" s="97"/>
      <c r="L468" s="91" t="str">
        <f>IFERROR(VLOOKUP(D468,DB!A:I,9,0),"")</f>
        <v/>
      </c>
    </row>
  </sheetData>
  <dataValidations count="2">
    <dataValidation allowBlank="1" showInputMessage="1" showErrorMessage="1" sqref="E1" xr:uid="{A4F81451-56CC-4543-9497-104C4E44EE4B}"/>
    <dataValidation type="list" allowBlank="1" showInputMessage="1" showErrorMessage="1" sqref="E2:E4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3"/>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89.771688541666663</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55.414871412038337</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32.942637615742569</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4.0889454861171544</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0.23045011574140517</v>
      </c>
      <c r="H6" s="128">
        <v>45981.360798611109</v>
      </c>
      <c r="I6" s="109" t="str">
        <f>IFERROR(VLOOKUP(D6,DB!A:F,6,0),"")</f>
        <v>SCECO</v>
      </c>
      <c r="J6" s="109" t="str">
        <f>IFERROR(VLOOKUP(D6,DB!A:G,7,0),"")</f>
        <v>Dead</v>
      </c>
      <c r="K6" s="109" t="s">
        <v>39117</v>
      </c>
      <c r="L6" s="109" t="str">
        <f>IFERROR(VLOOKUP(D6,DB!A:I,9,0),"")</f>
        <v>Latis</v>
      </c>
    </row>
    <row r="7" spans="1:13">
      <c r="A7" s="109" t="s">
        <v>39118</v>
      </c>
      <c r="B7" s="109" t="str">
        <f>IFERROR(VLOOKUP(D7,DB!A:K,11,0),"")</f>
        <v>R5</v>
      </c>
      <c r="C7" s="109">
        <v>2</v>
      </c>
      <c r="D7" s="109" t="s">
        <v>38510</v>
      </c>
      <c r="E7" s="109" t="s">
        <v>39021</v>
      </c>
      <c r="F7" s="128">
        <v>45981.560312499998</v>
      </c>
      <c r="G7" s="111">
        <f ca="1">IFERROR(NOW()-F7,"")</f>
        <v>4.3436226857011206E-2</v>
      </c>
      <c r="H7" s="128">
        <v>45981.553368055553</v>
      </c>
      <c r="I7" s="109" t="str">
        <f>IFERROR(VLOOKUP(D7,DB!A:F,6,0),"")</f>
        <v>Generator-SG</v>
      </c>
      <c r="J7" s="109" t="str">
        <f>IFERROR(VLOOKUP(D7,DB!A:G,7,0),"")</f>
        <v>Vandalized</v>
      </c>
      <c r="K7" s="109" t="s">
        <v>39119</v>
      </c>
      <c r="L7" s="109" t="str">
        <f>IFERROR(VLOOKUP(D7,DB!A:I,9,0),"")</f>
        <v>Latis</v>
      </c>
    </row>
    <row r="8" spans="1:13">
      <c r="A8" s="109" t="s">
        <v>39120</v>
      </c>
      <c r="B8" s="109" t="str">
        <f>IFERROR(VLOOKUP(D8,DB!A:K,11,0),"")</f>
        <v>R5</v>
      </c>
      <c r="C8" s="109">
        <v>4</v>
      </c>
      <c r="D8" s="109" t="s">
        <v>35794</v>
      </c>
      <c r="E8" s="109" t="s">
        <v>39021</v>
      </c>
      <c r="F8" s="128">
        <v>45981.590150462966</v>
      </c>
      <c r="G8" s="111">
        <f ca="1">IFERROR(NOW()-F8,"")</f>
        <v>1.3598263889434747E-2</v>
      </c>
      <c r="H8" s="128">
        <v>45981.58320601852</v>
      </c>
      <c r="I8" s="109" t="str">
        <f>IFERROR(VLOOKUP(D8,DB!A:F,6,0),"")</f>
        <v>SCECO</v>
      </c>
      <c r="J8" s="109" t="str">
        <f>IFERROR(VLOOKUP(D8,DB!A:G,7,0),"")</f>
        <v>Vandalized</v>
      </c>
      <c r="K8" s="109" t="s">
        <v>39121</v>
      </c>
      <c r="L8" s="109" t="str">
        <f>IFERROR(VLOOKUP(D8,DB!A:I,9,0),"")</f>
        <v>Latis</v>
      </c>
    </row>
    <row r="9" spans="1:13">
      <c r="A9" s="109"/>
      <c r="B9" s="109" t="str">
        <f>IFERROR(VLOOKUP(D9,DB!A:K,11,0),"")</f>
        <v/>
      </c>
      <c r="C9" s="109"/>
      <c r="D9" s="109"/>
      <c r="E9" s="109"/>
      <c r="F9" s="109"/>
      <c r="G9" s="111">
        <f ca="1">IFERROR(NOW()-F9,"")</f>
        <v>45981.603748726855</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45981.603748726855</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45981.603748726855</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45981.603748726855</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45981.603748726855</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45981.603748726855</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45981.603748726855</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45981.603748726855</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45981.603748726855</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45981.603748726855</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45981.603748726855</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45981.603748726855</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45981.603748726855</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45981.603748726855</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45981.603748726855</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45981.603748726855</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45981.603748726855</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45981.603748726855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45981.603748726855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45981.603748726855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45981.603748726855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45981.603748726855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45981.603748726855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45981.603748726855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45981.603748726855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45981.603748726855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45981.603748726855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45981.603748726855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45981.603748726855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45981.603748726855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45981.603748726855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45981.603748726855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45981.603748726855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45981.603748726855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45981.603748726855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45981.603748726855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45981.603748726855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45981.603748726855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45981.603748726855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45981.603748726855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45981.603748726855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45981.603748726855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45981.603748726855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45981.603748726855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45981.603748726855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45981.603748726855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45981.603748726855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45981.603748726855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45981.603748726855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45981.603748726855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45981.603748726855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45981.603748726855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45981.603748726855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45981.603748726855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45981.603748726855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45981.603748726855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45981.603748726855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45981.603748726855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45981.603748726855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45981.603748726855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45981.603748726855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45981.603748726855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45981.603748726855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45981.603748726855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45981.603748726855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45981.603748726855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45981.603748726855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45981.603748726855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45981.603748726855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45981.603748726855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45981.603748726855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45981.603748726855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45981.603748726855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45981.603748726855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45981.603748726855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45981.603748726855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45981.603748726855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45981.603748726855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45981.603748726855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45981.603748726855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45981.603748726855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45981.603748726855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45981.603748726855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45981.603748726855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45981.603748726855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45981.603748726855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45981.603748726855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45981.603748726855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45981.603748726855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45981.603748726855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45981.603748726855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45981.603748726855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45981.603748726855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45981.603748726855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45981.603748726855</v>
      </c>
      <c r="H103" s="109"/>
      <c r="I103" s="109" t="str">
        <f>IFERROR(VLOOKUP(D103,DB!A:F,6,0),"")</f>
        <v/>
      </c>
      <c r="J103" s="109" t="str">
        <f>IFERROR(VLOOKUP(D103,DB!A:G,7,0),"")</f>
        <v/>
      </c>
      <c r="K103" s="109"/>
      <c r="L103" s="109" t="str">
        <f>IFERROR(VLOOKUP(D103,DB!A:I,9,0),"")</f>
        <v/>
      </c>
    </row>
    <row r="104" spans="1:12">
      <c r="A104" s="131"/>
      <c r="B104" s="131" t="str">
        <f>IFERROR(VLOOKUP(D104,DB!A:K,11,0),"")</f>
        <v/>
      </c>
      <c r="C104" s="131"/>
      <c r="D104" s="131"/>
      <c r="E104" s="131"/>
      <c r="F104" s="132"/>
      <c r="G104" s="111">
        <f ca="1">IFERROR(NOW()-F104,"")</f>
        <v>45981.603748726855</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45981.603748726855</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45981.603748726855</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45981.603748726855</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45981.603748726855</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45981.603748726855</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45981.603748726855</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45981.603748726855</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45981.603748726855</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45981.603748726855</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45981.603748726855</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45981.603748726855</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45981.603748726855</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45981.603748726855</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45981.603748726855</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45981.603748726855</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45981.603748726855</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45981.603748726855</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45981.603748726855</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45981.603748726855</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45981.603748726855</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45981.603748726855</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45981.603748726855</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45981.603748726855</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45981.603748726855</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45981.603748726855</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45981.603748726855</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45981.603748726855</v>
      </c>
      <c r="H131" s="132"/>
      <c r="I131" s="131" t="str">
        <f>IFERROR(VLOOKUP(D131,DB!A:F,6,0),"")</f>
        <v/>
      </c>
      <c r="J131" s="131" t="str">
        <f>IFERROR(VLOOKUP(D131,DB!A:G,7,0),"")</f>
        <v/>
      </c>
      <c r="K131" s="131"/>
      <c r="L131" s="131" t="str">
        <f>IFERROR(VLOOKUP(D131,DB!A:I,9,0),"")</f>
        <v/>
      </c>
    </row>
    <row r="132" spans="1:12">
      <c r="A132" s="109"/>
      <c r="B132" s="109"/>
      <c r="C132" s="109"/>
      <c r="D132" s="109"/>
      <c r="E132" s="109"/>
      <c r="F132" s="109"/>
      <c r="G132" s="109"/>
      <c r="H132" s="109"/>
      <c r="I132" s="109"/>
      <c r="J132" s="109"/>
      <c r="K132" s="109"/>
      <c r="L132" s="109"/>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sheetData>
  <dataValidations count="2">
    <dataValidation allowBlank="1" showInputMessage="1" showErrorMessage="1" sqref="E1" xr:uid="{920C6338-E771-4DAE-8C89-92A9093EA4DE}"/>
    <dataValidation type="list" allowBlank="1" showInputMessage="1" showErrorMessage="1" sqref="E2:E1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4"/>
  <sheetViews>
    <sheetView workbookViewId="0">
      <selection activeCell="A3" sqref="A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0" ca="1" si="0">IFERROR(NOW()-F2,"-")</f>
        <v>45981.603748726855</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45981.603748726855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45981.603748726855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45981.603748726855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45981.603748726855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45981.603748726855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45981.603748726855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45981.603748726855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45981.603748726855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ref="G11:G44" ca="1" si="1">IFERROR(NOW()-F11,"-")</f>
        <v>45981.603748726855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45981.603748726855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45981.603748726855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45981.603748726855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45981.603748726855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45981.603748726855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45981.603748726855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45981.603748726855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45981.603748726855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45981.603748726855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45981.603748726855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45981.603748726855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45981.603748726855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45981.603748726855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45981.603748726855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45981.603748726855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45981.603748726855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45981.603748726855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45981.603748726855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45981.603748726855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45981.603748726855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45981.603748726855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45981.603748726855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45981.603748726855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45981.603748726855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45981.603748726855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45981.603748726855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45981.603748726855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45981.603748726855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45981.603748726855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45981.603748726855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45981.603748726855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45981.603748726855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45981.603748726855</v>
      </c>
      <c r="H44" s="121"/>
      <c r="I44" s="119" t="str">
        <f>IFERROR(VLOOKUP(D44,DB!A:F,6,0),"")</f>
        <v/>
      </c>
      <c r="J44" s="119" t="str">
        <f>IFERROR(VLOOKUP(D44,DB!A:G,7,0),"")</f>
        <v/>
      </c>
      <c r="K44" s="122"/>
      <c r="L44" s="123"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2025-11-20T11:30:00Z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